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data" ContentType="application/vnd.openxmlformats-officedocument.model+data"/>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comments1.xml" ContentType="application/vnd.openxmlformats-officedocument.spreadsheetml.comments+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tables/table14.xml" ContentType="application/vnd.openxmlformats-officedocument.spreadsheetml.table+xml"/>
  <Override PartName="/xl/tables/table15.xml" ContentType="application/vnd.openxmlformats-officedocument.spreadsheetml.table+xml"/>
  <Override PartName="/xl/queryTables/queryTable1.xml" ContentType="application/vnd.openxmlformats-officedocument.spreadsheetml.query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64011"/>
  <mc:AlternateContent xmlns:mc="http://schemas.openxmlformats.org/markup-compatibility/2006">
    <mc:Choice Requires="x15">
      <x15ac:absPath xmlns:x15ac="http://schemas.microsoft.com/office/spreadsheetml/2010/11/ac" url="\\ie.corp\root\ИЭ ИД\Docs\ЗАКУПКИ\ОВП ГК_ДСП\3 Альбом форм\1. Заявка на закупку участника\"/>
    </mc:Choice>
  </mc:AlternateContent>
  <workbookProtection workbookAlgorithmName="SHA-512" workbookHashValue="q76WbrPyCNz9U9AUSgypV1TDMR5aXe5bQoUklxNux7VqwqZHH/tcXtGkzwUZmOUcCIOXZ33SLl+Y/K02jCKSrg==" workbookSaltValue="AtxCYpmQinm6MlXZMd7gPw==" workbookSpinCount="100000" lockStructure="1"/>
  <bookViews>
    <workbookView xWindow="-120" yWindow="-120" windowWidth="29040" windowHeight="15840" tabRatio="837" firstSheet="1" activeTab="14"/>
  </bookViews>
  <sheets>
    <sheet name="ОФЕРТА_ (начни с меня)" sheetId="2" r:id="rId1"/>
    <sheet name="Анкета" sheetId="1" r:id="rId2"/>
    <sheet name="Анкета. Виды работ" sheetId="12" r:id="rId3"/>
    <sheet name="Анкета. Баланс" sheetId="13" r:id="rId4"/>
    <sheet name="Соответствие требованиям" sheetId="4" r:id="rId5"/>
    <sheet name="Отсутствие задолженности" sheetId="23" state="hidden" r:id="rId6"/>
    <sheet name="Гарантийное письмо" sheetId="18" r:id="rId7"/>
    <sheet name="Кадры" sheetId="5" r:id="rId8"/>
    <sheet name="Категория специалиста" sheetId="24" state="hidden" r:id="rId9"/>
    <sheet name="МТР" sheetId="6" r:id="rId10"/>
    <sheet name="Собственники" sheetId="7" r:id="rId11"/>
    <sheet name="Опыт" sheetId="3" r:id="rId12"/>
    <sheet name="Претензии" sheetId="14" r:id="rId13"/>
    <sheet name="Суд. решения" sheetId="15" r:id="rId14"/>
    <sheet name="Согласие" sheetId="17" r:id="rId15"/>
    <sheet name="&gt;&gt;&gt; &gt;&gt;&gt;" sheetId="22" r:id="rId16"/>
    <sheet name="СпособыЗакупок" sheetId="21" state="hidden" r:id="rId17"/>
  </sheets>
  <externalReferences>
    <externalReference r:id="rId18"/>
  </externalReferences>
  <definedNames>
    <definedName name="_xlcn.WorksheetConnection_ПроектФормазаявкинаучастиевзакупкекопия.xlsxВидыРабот1" hidden="1">ВидыРабот[]</definedName>
    <definedName name="_xlcn.WorksheetConnection_ПроектФормазаявкинаучастиевзакупкекопия.xlsxТаблица161" hidden="1">Подрядчики</definedName>
    <definedName name="ExternalData_1" localSheetId="16" hidden="1">СпособыЗакупок!$A$1:$A$11</definedName>
    <definedName name="ВНЕОБОРОТНЫЕ_АКТИВЫ">'Анкета. Баланс'!$D$30</definedName>
    <definedName name="Гарантия">'ОФЕРТА_ (начни с меня)'!$C$27</definedName>
    <definedName name="Доходы_будущих_периодов">'Анкета. Баланс'!$D$20</definedName>
    <definedName name="_xlnm.Print_Titles" localSheetId="1">Анкета!$1:$5</definedName>
    <definedName name="_xlnm.Print_Titles" localSheetId="3">'Анкета. Баланс'!$2:$8</definedName>
    <definedName name="_xlnm.Print_Titles" localSheetId="2">'Анкета. Виды работ'!$2:$6</definedName>
    <definedName name="_xlnm.Print_Titles" localSheetId="7">Кадры!$5:$10</definedName>
    <definedName name="_xlnm.Print_Titles" localSheetId="9">МТР!$6:$10</definedName>
    <definedName name="_xlnm.Print_Titles" localSheetId="11">Опыт!$2:$11</definedName>
    <definedName name="_xlnm.Print_Titles" localSheetId="0">'ОФЕРТА_ (начни с меня)'!$2:$8</definedName>
    <definedName name="_xlnm.Print_Titles" localSheetId="12">Претензии!$6:$11</definedName>
    <definedName name="_xlnm.Print_Titles" localSheetId="10">Собственники!$8:$12</definedName>
    <definedName name="_xlnm.Print_Titles" localSheetId="4">'Соответствие требованиям'!$6:$9</definedName>
    <definedName name="_xlnm.Print_Titles" localSheetId="13">'Суд. решения'!$6:$13</definedName>
    <definedName name="ЗамечанияПредложения">'Анкета. Виды работ'!$C$237</definedName>
    <definedName name="КАПИТАЛ_И_РЕЗЕРВЫ">'Анкета. Баланс'!$D$23</definedName>
    <definedName name="КРАТКОСРОЧНЫЕ_ОБЯЗАТЕЛЬСТВА">'Анкета. Баланс'!$D$17</definedName>
    <definedName name="НаличиеКадровыхРесурсов">'Соответствие требованиям'!$E$22</definedName>
    <definedName name="НаличиеМатериальноТехническихРесурсов">'Соответствие требованиям'!$E$23</definedName>
    <definedName name="_xlnm.Print_Area" localSheetId="1">Анкета!$B$1:$D$49</definedName>
    <definedName name="_xlnm.Print_Area" localSheetId="3">'Анкета. Баланс'!$B$2:$D$39</definedName>
    <definedName name="_xlnm.Print_Area" localSheetId="2">'Анкета. Виды работ'!$B$2:$F$237</definedName>
    <definedName name="_xlnm.Print_Area" localSheetId="6">'Гарантийное письмо'!$A$1:$AB$24</definedName>
    <definedName name="_xlnm.Print_Area" localSheetId="7">Кадры!$B$1:$K$22</definedName>
    <definedName name="_xlnm.Print_Area" localSheetId="9">МТР!$B$2:$H$60</definedName>
    <definedName name="_xlnm.Print_Area" localSheetId="11">Опыт!$B$2:$M$22</definedName>
    <definedName name="_xlnm.Print_Area" localSheetId="0">'ОФЕРТА_ (начни с меня)'!$B$2:$D$49</definedName>
    <definedName name="_xlnm.Print_Area" localSheetId="12">Претензии!$B$2:$K$22</definedName>
    <definedName name="_xlnm.Print_Area" localSheetId="10">Собственники!$B$2:$P$16</definedName>
    <definedName name="_xlnm.Print_Area" localSheetId="14">Согласие!$B$2:$F$26</definedName>
    <definedName name="_xlnm.Print_Area" localSheetId="4">'Соответствие требованиям'!$B$2:$F$38</definedName>
    <definedName name="_xlnm.Print_Area" localSheetId="13">'Суд. решения'!$B$2:$M$23</definedName>
    <definedName name="ОБОРОТНЫЕ_АКТИВЫ">'Анкета. Баланс'!$D$9</definedName>
    <definedName name="ОсновнаяИнформация_АдресЭлектроннойПочтыЛица">Анкета!$D$33</definedName>
    <definedName name="ОсновнаяИнформация_АдресЭлектроннойПочтыРуководителя">Анкета!$D$23</definedName>
    <definedName name="ОсновнаяИнформация_АдресЭлектроннойПочтыУчастника" localSheetId="2">'Анкета. Виды работ'!#REF!</definedName>
    <definedName name="ОсновнаяИнформация_АдресЭлектроннойПочтыУчастника">Анкета!$D$10</definedName>
    <definedName name="ОсновнаяИнформация_ГородМестонахождения">Анкета!#REF!</definedName>
    <definedName name="ОсновнаяИнформация_ДополнительныйТелефонЛица">Анкета!$D$32</definedName>
    <definedName name="ОсновнаяИнформация_ДополнительныйТелефонРуководителя">Анкета!$D$22</definedName>
    <definedName name="ОсновнаяИнформация_ИННУчастника" localSheetId="2">'Анкета. Виды работ'!$E$39</definedName>
    <definedName name="ОсновнаяИнформация_ИННУчастника">Анкета!$D$13</definedName>
    <definedName name="ОсновнаяИнформация_КППУчастника" localSheetId="2">'Анкета. Виды работ'!$E$40</definedName>
    <definedName name="ОсновнаяИнформация_КППУчастника">Анкета!$D$14</definedName>
    <definedName name="ОсновнаяИнформация_МестонахождениеУчастника" localSheetId="2">'Анкета. Виды работ'!$E$33</definedName>
    <definedName name="ОсновнаяИнформация_МестонахождениеУчастника">Анкета!$D$8</definedName>
    <definedName name="ОсновнаяИнформация_НаименованиеУчастника" localSheetId="2">'Анкета. Виды работ'!$E$32</definedName>
    <definedName name="ОсновнаяИнформация_НаименованиеУчастника">Анкета!$D$6</definedName>
    <definedName name="ОсновнаяИнформация_ОбщийТелефон">Анкета!$D$12</definedName>
    <definedName name="ОсновнаяИнформация_ОГРНУчастника" localSheetId="2">'Анкета. Виды работ'!$E$37</definedName>
    <definedName name="ОсновнаяИнформация_ОГРНУчастника">Анкета!$D$15</definedName>
    <definedName name="ОсновнаяИнформация_ОКВЭДУчастника" localSheetId="2">'Анкета. Виды работ'!$E$42</definedName>
    <definedName name="ОсновнаяИнформация_ОКВЭДУчастника">Анкета!$D$17</definedName>
    <definedName name="ОсновнаяИнформация_ОКОПФУчастника" localSheetId="2">'Анкета. Виды работ'!$E$43</definedName>
    <definedName name="ОсновнаяИнформация_ОКОПФУчастника">Анкета!$D$18</definedName>
    <definedName name="ОсновнаяИнформация_ОКПОУчастника" localSheetId="2">'Анкета. Виды работ'!$E$41</definedName>
    <definedName name="ОсновнаяИнформация_ОКПОУчастника">Анкета!$D$16</definedName>
    <definedName name="ОсновнаяИнформация_ОсновнойТелефонЛица">Анкета!$D$31</definedName>
    <definedName name="ОсновнаяИнформация_ОсновнойТелефонРуковод">Анкета!$D$21</definedName>
    <definedName name="ОсновнаяИнформация_ОсновнойТелефонРуководителя">Анкета!$D$21</definedName>
    <definedName name="ОсновнаяИнформация_ПочтовыйАдресУчастника" localSheetId="2">'Анкета. Виды работ'!$E$34</definedName>
    <definedName name="ОсновнаяИнформация_ПочтовыйАдресУчастника">Анкета!$D$9</definedName>
    <definedName name="ОсновнаяИнформация_СокрНаименование">Анкета!$D$7</definedName>
    <definedName name="ОсновнаяИнформация_ФИОЛицаУполномоченного">Анкета!$D$29</definedName>
    <definedName name="ОсновнаяИнформация_ФИОРуковод">Анкета!$D$19</definedName>
    <definedName name="ОсновнаяИнформация_ФИОРуководителя">Анкета!$D$19</definedName>
    <definedName name="Оферта_ИНН">'ОФЕРТА_ (начни с меня)'!$D$7</definedName>
    <definedName name="Оферта_КПП">'ОФЕРТА_ (начни с меня)'!$D$8</definedName>
    <definedName name="Оферта_Наименование">'ОФЕРТА_ (начни с меня)'!$D$5</definedName>
    <definedName name="Оферта_Наименование_Участника">'ОФЕРТА_ (начни с меня)'!$D$5</definedName>
    <definedName name="Оферта_НаименованиеУчастника">'ОФЕРТА_ (начни с меня)'!$D$5</definedName>
    <definedName name="Оценочные_обязательства">'Анкета. Баланс'!$D$21</definedName>
    <definedName name="Претензии" localSheetId="12">Претензии!$E$13</definedName>
    <definedName name="ПрохождениеТехническогоАудита">'Соответствие требованиям'!$E$29</definedName>
    <definedName name="СМСП">Анкета!$D$47</definedName>
    <definedName name="ФЗ223?">'[1]1. Основная информация &gt;'!$C$7</definedName>
    <definedName name="Финансовые_вложения">'Анкета. Баланс'!$D$16</definedName>
  </definedNames>
  <calcPr calcId="162913"/>
  <extLst>
    <ext xmlns:x15="http://schemas.microsoft.com/office/spreadsheetml/2010/11/main" uri="{140A7094-0E35-4892-8432-C4D2E57EDEB5}">
      <x15:workbookPr chartTrackingRefBase="1"/>
    </ext>
    <ext xmlns:x15="http://schemas.microsoft.com/office/spreadsheetml/2010/11/main" uri="{FCE2AD5D-F65C-4FA6-A056-5C36A1767C68}">
      <x15:dataModel>
        <x15:modelTables>
          <x15:modelTable id="Таблица16" name="Таблица16" connection="WorksheetConnection_Проект Форма заявки на участие в закупке копия.xlsx!Таблица16"/>
          <x15:modelTable id="ВидыРабот" name="ВидыРабот" connection="WorksheetConnection_Проект Форма заявки на участие в закупке копия.xlsx!ВидыРабот"/>
        </x15:modelTables>
      </x15:dataModel>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13" i="17" l="1"/>
  <c r="B2" i="17" l="1"/>
  <c r="B3" i="17"/>
  <c r="B4" i="17"/>
  <c r="B5" i="17"/>
  <c r="B6" i="17"/>
  <c r="B7" i="17"/>
  <c r="A5" i="22" l="1"/>
  <c r="B221" i="12" l="1"/>
  <c r="B222" i="12"/>
  <c r="B223" i="12"/>
  <c r="B224" i="12"/>
  <c r="B225" i="12"/>
  <c r="B226" i="12"/>
  <c r="B227" i="12"/>
  <c r="B228" i="12"/>
  <c r="B229" i="12"/>
  <c r="B230" i="12"/>
  <c r="B231" i="12"/>
  <c r="B232" i="12"/>
  <c r="B233" i="12"/>
  <c r="B220" i="12"/>
  <c r="B32" i="12" l="1"/>
  <c r="B33" i="12"/>
  <c r="B34" i="12"/>
  <c r="B35" i="12"/>
  <c r="B36" i="12"/>
  <c r="B37" i="12"/>
  <c r="B38" i="12"/>
  <c r="B39" i="12"/>
  <c r="B40" i="12"/>
  <c r="B41" i="12"/>
  <c r="B42" i="12"/>
  <c r="B43" i="12"/>
  <c r="B44" i="12"/>
  <c r="B45" i="12"/>
  <c r="B46" i="12"/>
  <c r="B47" i="12"/>
  <c r="B48" i="12"/>
  <c r="B49" i="12"/>
  <c r="B50" i="12"/>
  <c r="B51" i="12"/>
  <c r="B52" i="12"/>
  <c r="B53" i="12"/>
  <c r="B54" i="12"/>
  <c r="B55" i="12"/>
  <c r="B56" i="12"/>
  <c r="B57" i="12"/>
  <c r="B58" i="12"/>
  <c r="B59" i="12"/>
  <c r="B60" i="12"/>
  <c r="B61" i="12"/>
  <c r="B62" i="12"/>
  <c r="B63" i="12"/>
  <c r="B64" i="12"/>
  <c r="B65" i="12"/>
  <c r="B66" i="12"/>
  <c r="B67" i="12"/>
  <c r="B68" i="12"/>
  <c r="B69" i="12"/>
  <c r="B70" i="12"/>
  <c r="B71" i="12"/>
  <c r="B72" i="12"/>
  <c r="B73" i="12"/>
  <c r="B74" i="12"/>
  <c r="B75" i="12"/>
  <c r="B76" i="12"/>
  <c r="B77" i="12"/>
  <c r="B78" i="12"/>
  <c r="B79" i="12"/>
  <c r="B80" i="12"/>
  <c r="B81" i="12"/>
  <c r="B82" i="12"/>
  <c r="B83" i="12"/>
  <c r="B84" i="12"/>
  <c r="B85" i="12"/>
  <c r="B86" i="12"/>
  <c r="B87" i="12"/>
  <c r="B88" i="12"/>
  <c r="B89" i="12"/>
  <c r="B90" i="12"/>
  <c r="B91" i="12"/>
  <c r="B92" i="12"/>
  <c r="B93" i="12"/>
  <c r="B94" i="12"/>
  <c r="B95" i="12"/>
  <c r="B96" i="12"/>
  <c r="B97" i="12"/>
  <c r="B98" i="12"/>
  <c r="B99" i="12"/>
  <c r="B100" i="12"/>
  <c r="B101" i="12"/>
  <c r="B102" i="12"/>
  <c r="B103" i="12"/>
  <c r="B104" i="12"/>
  <c r="B105" i="12"/>
  <c r="B106" i="12"/>
  <c r="B107" i="12"/>
  <c r="B108" i="12"/>
  <c r="B109" i="12"/>
  <c r="B110" i="12"/>
  <c r="B111" i="12"/>
  <c r="B112" i="12"/>
  <c r="B113" i="12"/>
  <c r="B114" i="12"/>
  <c r="B115" i="12"/>
  <c r="B116" i="12"/>
  <c r="B117" i="12"/>
  <c r="B118" i="12"/>
  <c r="B119" i="12"/>
  <c r="B120" i="12"/>
  <c r="B121" i="12"/>
  <c r="B122" i="12"/>
  <c r="B123" i="12"/>
  <c r="B124" i="12"/>
  <c r="B125" i="12"/>
  <c r="B126" i="12"/>
  <c r="B127" i="12"/>
  <c r="B128" i="12"/>
  <c r="B129" i="12"/>
  <c r="B130" i="12"/>
  <c r="B131" i="12"/>
  <c r="B132" i="12"/>
  <c r="B133" i="12"/>
  <c r="B134" i="12"/>
  <c r="B135" i="12"/>
  <c r="B136" i="12"/>
  <c r="B137" i="12"/>
  <c r="B138" i="12"/>
  <c r="B139" i="12"/>
  <c r="B140" i="12"/>
  <c r="B141" i="12"/>
  <c r="B142" i="12"/>
  <c r="B143" i="12"/>
  <c r="B144" i="12"/>
  <c r="B145" i="12"/>
  <c r="B146" i="12"/>
  <c r="B147" i="12"/>
  <c r="B148" i="12"/>
  <c r="B149" i="12"/>
  <c r="B150" i="12"/>
  <c r="B151" i="12"/>
  <c r="B152" i="12"/>
  <c r="B153" i="12"/>
  <c r="B154" i="12"/>
  <c r="B155" i="12"/>
  <c r="B156" i="12"/>
  <c r="B157" i="12"/>
  <c r="B158" i="12"/>
  <c r="B159" i="12"/>
  <c r="B160" i="12"/>
  <c r="B161" i="12"/>
  <c r="B162" i="12"/>
  <c r="B163" i="12"/>
  <c r="B164" i="12"/>
  <c r="B165" i="12"/>
  <c r="B166" i="12"/>
  <c r="B167" i="12"/>
  <c r="B168" i="12"/>
  <c r="B169" i="12"/>
  <c r="B170" i="12"/>
  <c r="B171" i="12"/>
  <c r="B172" i="12"/>
  <c r="B173" i="12"/>
  <c r="B174" i="12"/>
  <c r="B175" i="12"/>
  <c r="B176" i="12"/>
  <c r="B177" i="12"/>
  <c r="B178" i="12"/>
  <c r="B179" i="12"/>
  <c r="B180" i="12"/>
  <c r="B181" i="12"/>
  <c r="B182" i="12"/>
  <c r="B183" i="12"/>
  <c r="B184" i="12"/>
  <c r="B185" i="12"/>
  <c r="B186" i="12"/>
  <c r="B187" i="12"/>
  <c r="B188" i="12"/>
  <c r="B189" i="12"/>
  <c r="B190" i="12"/>
  <c r="B191" i="12"/>
  <c r="B192" i="12"/>
  <c r="B193" i="12"/>
  <c r="B194" i="12"/>
  <c r="B195" i="12"/>
  <c r="B196" i="12"/>
  <c r="B197" i="12"/>
  <c r="B198" i="12"/>
  <c r="B199" i="12"/>
  <c r="B200" i="12"/>
  <c r="B201" i="12"/>
  <c r="B202" i="12"/>
  <c r="B203" i="12"/>
  <c r="B204" i="12"/>
  <c r="B205" i="12"/>
  <c r="B206" i="12"/>
  <c r="B207" i="12"/>
  <c r="B208" i="12"/>
  <c r="B209" i="12"/>
  <c r="B210" i="12"/>
  <c r="B211" i="12"/>
  <c r="B212" i="12"/>
  <c r="B213" i="12"/>
  <c r="B214" i="12"/>
  <c r="B215" i="12"/>
  <c r="B216" i="12"/>
  <c r="B217" i="12"/>
  <c r="B218" i="12"/>
  <c r="H2" i="22" l="1"/>
  <c r="G2" i="22"/>
  <c r="F2" i="22"/>
  <c r="E2" i="22"/>
  <c r="D2" i="22"/>
  <c r="A2" i="22"/>
  <c r="A2" i="18" l="1"/>
  <c r="B3" i="15"/>
  <c r="B3" i="14"/>
  <c r="B3" i="3"/>
  <c r="B3" i="7"/>
  <c r="B3" i="6"/>
  <c r="B2" i="5"/>
  <c r="B3" i="4"/>
  <c r="B3" i="13"/>
  <c r="B3" i="12"/>
  <c r="B2" i="1"/>
  <c r="A9" i="18" l="1"/>
  <c r="A12" i="18"/>
  <c r="A13" i="18" l="1"/>
  <c r="A14" i="18"/>
  <c r="A15" i="18"/>
  <c r="A16" i="18"/>
  <c r="A1" i="18" l="1"/>
  <c r="A6" i="18"/>
  <c r="A5" i="18"/>
  <c r="A3" i="18"/>
  <c r="A4" i="18"/>
  <c r="B3" i="1" l="1"/>
  <c r="B4" i="12"/>
  <c r="B4" i="13"/>
  <c r="B7" i="4" l="1"/>
  <c r="B4" i="5" l="1"/>
  <c r="B3" i="5"/>
  <c r="B7" i="15"/>
  <c r="B7" i="14"/>
  <c r="B5" i="15"/>
  <c r="B5" i="14"/>
  <c r="B4" i="15"/>
  <c r="B4" i="14"/>
  <c r="B7" i="3"/>
  <c r="B5" i="3"/>
  <c r="B4" i="3"/>
  <c r="B7" i="7"/>
  <c r="B5" i="7"/>
  <c r="B4" i="7"/>
  <c r="B7" i="6"/>
  <c r="B5" i="6"/>
  <c r="B4" i="6"/>
  <c r="B6" i="5"/>
  <c r="B5" i="4"/>
  <c r="B4" i="4"/>
  <c r="B7" i="13"/>
  <c r="B5" i="13"/>
  <c r="D13" i="1"/>
  <c r="B2" i="22" s="1"/>
  <c r="B5" i="12"/>
  <c r="B4" i="1"/>
  <c r="B6" i="13" l="1"/>
  <c r="B6" i="4"/>
  <c r="B5" i="5"/>
  <c r="B6" i="6"/>
  <c r="B6" i="7"/>
  <c r="B6" i="3"/>
  <c r="B6" i="14"/>
  <c r="B6" i="15"/>
  <c r="D6" i="1"/>
  <c r="D30" i="13" l="1"/>
  <c r="D17" i="13"/>
  <c r="D9" i="13"/>
  <c r="D23" i="13"/>
  <c r="B14" i="7" l="1"/>
  <c r="B15" i="7" s="1"/>
  <c r="B16" i="7" s="1"/>
  <c r="B2" i="15"/>
  <c r="B2" i="14"/>
  <c r="B2" i="3"/>
  <c r="B2" i="7"/>
  <c r="B2" i="6"/>
  <c r="B1" i="5"/>
  <c r="B2" i="4"/>
  <c r="B2" i="13"/>
  <c r="B2" i="12"/>
  <c r="B1" i="1"/>
  <c r="A21" i="18" l="1"/>
  <c r="E8" i="12" l="1"/>
  <c r="D12" i="3" l="1"/>
  <c r="D13" i="3"/>
  <c r="D14" i="3"/>
  <c r="D15" i="3"/>
  <c r="D16" i="3"/>
  <c r="D17" i="3"/>
  <c r="D18" i="3"/>
  <c r="D19" i="3"/>
  <c r="D20" i="3"/>
  <c r="D21" i="3"/>
  <c r="B9" i="12" l="1"/>
  <c r="D14" i="1" l="1"/>
  <c r="C2" i="22" s="1"/>
  <c r="E29" i="12" l="1"/>
  <c r="E28" i="12"/>
  <c r="E24" i="12"/>
  <c r="E21" i="12" l="1"/>
  <c r="E30" i="12"/>
  <c r="E27" i="12"/>
  <c r="E26" i="12"/>
  <c r="E25" i="12"/>
  <c r="E23" i="12"/>
  <c r="E22" i="12"/>
  <c r="E20" i="12"/>
  <c r="E19" i="12"/>
  <c r="E18" i="12"/>
  <c r="E17" i="12"/>
  <c r="E16" i="12"/>
  <c r="E15" i="12"/>
  <c r="E14" i="12"/>
  <c r="E13" i="12"/>
  <c r="E12" i="12"/>
  <c r="E11" i="12"/>
  <c r="E10" i="12"/>
  <c r="E9" i="12"/>
  <c r="E7" i="12"/>
  <c r="B18" i="12"/>
  <c r="B19" i="12"/>
  <c r="B20" i="12"/>
  <c r="B17" i="12"/>
  <c r="B16" i="12" l="1"/>
  <c r="B15" i="12"/>
  <c r="B13" i="12"/>
  <c r="B14" i="12"/>
  <c r="B12" i="12"/>
  <c r="B8" i="12"/>
  <c r="B10" i="12"/>
  <c r="B7" i="12" l="1"/>
  <c r="C43" i="2" l="1"/>
  <c r="C42" i="2"/>
  <c r="C41" i="2"/>
  <c r="C40" i="2"/>
  <c r="C39" i="2"/>
  <c r="C38" i="2"/>
  <c r="C36" i="2"/>
  <c r="C35" i="2"/>
  <c r="C34" i="2"/>
  <c r="C33" i="2" l="1"/>
  <c r="B14" i="15" l="1"/>
  <c r="B15" i="15" s="1"/>
  <c r="B16" i="15" s="1"/>
  <c r="B17" i="15" s="1"/>
  <c r="B18" i="15" s="1"/>
  <c r="B19" i="15" s="1"/>
  <c r="B20" i="15" s="1"/>
  <c r="B21" i="15" s="1"/>
  <c r="B22" i="15" s="1"/>
  <c r="B23" i="15" s="1"/>
  <c r="B12" i="14"/>
  <c r="B13" i="14" s="1"/>
  <c r="B14" i="14" s="1"/>
  <c r="B15" i="14" s="1"/>
  <c r="B16" i="14" s="1"/>
  <c r="B17" i="14" s="1"/>
  <c r="B18" i="14" s="1"/>
  <c r="B19" i="14" s="1"/>
  <c r="B20" i="14" s="1"/>
  <c r="B21" i="14" s="1"/>
  <c r="B11" i="6" l="1"/>
  <c r="B12" i="6" l="1"/>
  <c r="B13" i="6" s="1"/>
  <c r="B14" i="6" s="1"/>
  <c r="B15" i="6" s="1"/>
  <c r="B16" i="6" s="1"/>
  <c r="B17" i="6" s="1"/>
  <c r="B18" i="6" s="1"/>
  <c r="B19" i="6" s="1"/>
  <c r="B20" i="6" s="1"/>
  <c r="B21" i="6" s="1"/>
  <c r="B22" i="6" s="1"/>
  <c r="B23" i="6" s="1"/>
  <c r="B24" i="6" s="1"/>
  <c r="B25" i="6" s="1"/>
  <c r="B26" i="6" s="1"/>
  <c r="B27" i="6" s="1"/>
  <c r="B28" i="6" s="1"/>
  <c r="B29" i="6" s="1"/>
  <c r="B30" i="6" s="1"/>
  <c r="B31" i="6" s="1"/>
  <c r="B32" i="6" s="1"/>
  <c r="B33" i="6" s="1"/>
  <c r="B34" i="6" s="1"/>
  <c r="B35" i="6" s="1"/>
  <c r="B36" i="6" s="1"/>
  <c r="B37" i="6" s="1"/>
  <c r="B38" i="6" s="1"/>
  <c r="B39" i="6" s="1"/>
  <c r="B40" i="6" s="1"/>
  <c r="B41" i="6" s="1"/>
  <c r="B42" i="6" s="1"/>
  <c r="B43" i="6" s="1"/>
  <c r="B44" i="6" s="1"/>
  <c r="B45" i="6" s="1"/>
  <c r="B46" i="6" s="1"/>
  <c r="B47" i="6" s="1"/>
  <c r="B48" i="6" s="1"/>
  <c r="B49" i="6" s="1"/>
  <c r="B50" i="6" s="1"/>
  <c r="B51" i="6" s="1"/>
  <c r="B52" i="6" s="1"/>
  <c r="B53" i="6" s="1"/>
  <c r="B54" i="6" s="1"/>
  <c r="B55" i="6" s="1"/>
  <c r="B56" i="6" s="1"/>
  <c r="B57" i="6" s="1"/>
  <c r="B58" i="6" s="1"/>
  <c r="B59" i="6" s="1"/>
  <c r="B60" i="6" s="1"/>
  <c r="B12" i="3"/>
  <c r="B13" i="3" s="1"/>
  <c r="B14" i="3" l="1"/>
  <c r="B15" i="3" s="1"/>
  <c r="B16" i="3" s="1"/>
  <c r="B17" i="3" s="1"/>
  <c r="B18" i="3" s="1"/>
  <c r="B19" i="3" s="1"/>
  <c r="B20" i="3" s="1"/>
  <c r="B21" i="3" s="1"/>
  <c r="D17" i="14"/>
  <c r="D20" i="15"/>
  <c r="D14" i="15"/>
  <c r="D14" i="14"/>
  <c r="D16" i="14"/>
  <c r="D19" i="15"/>
  <c r="D12" i="14"/>
  <c r="D19" i="14"/>
  <c r="D18" i="14"/>
  <c r="D16" i="15"/>
  <c r="D13" i="14"/>
  <c r="D18" i="15"/>
  <c r="D23" i="15"/>
  <c r="D22" i="15"/>
  <c r="D21" i="14"/>
  <c r="D15" i="15"/>
  <c r="D21" i="15"/>
  <c r="D20" i="14"/>
  <c r="D15" i="14"/>
  <c r="D17" i="15"/>
  <c r="B9" i="7"/>
  <c r="C15" i="14"/>
  <c r="C14" i="15"/>
  <c r="C18" i="15"/>
  <c r="C19" i="14"/>
  <c r="C12" i="14"/>
  <c r="C19" i="3"/>
  <c r="C20" i="3"/>
  <c r="C16" i="14"/>
  <c r="C15" i="3"/>
  <c r="C17" i="14"/>
  <c r="C13" i="14"/>
  <c r="C14" i="3"/>
  <c r="C21" i="15"/>
  <c r="C18" i="3"/>
  <c r="C13" i="3"/>
  <c r="C16" i="15"/>
  <c r="C21" i="14"/>
  <c r="C18" i="14"/>
  <c r="C15" i="15"/>
  <c r="C17" i="15"/>
  <c r="C22" i="15"/>
  <c r="C17" i="3"/>
  <c r="C16" i="3"/>
  <c r="C14" i="14"/>
  <c r="C20" i="15"/>
  <c r="C21" i="3"/>
  <c r="C12" i="3"/>
  <c r="C20" i="14"/>
  <c r="C23" i="15"/>
  <c r="C19" i="15"/>
</calcChain>
</file>

<file path=xl/comments1.xml><?xml version="1.0" encoding="utf-8"?>
<comments xmlns="http://schemas.openxmlformats.org/spreadsheetml/2006/main">
  <authors>
    <author>Ефремов Дмитрий</author>
  </authors>
  <commentList>
    <comment ref="D8" authorId="0" shapeId="0">
      <text>
        <r>
          <rPr>
            <b/>
            <sz val="9"/>
            <color indexed="81"/>
            <rFont val="Tahoma"/>
            <family val="2"/>
            <charset val="204"/>
          </rPr>
          <t xml:space="preserve">Указать период
</t>
        </r>
      </text>
    </comment>
  </commentList>
</comments>
</file>

<file path=xl/connections.xml><?xml version="1.0" encoding="utf-8"?>
<connections xmlns="http://schemas.openxmlformats.org/spreadsheetml/2006/main">
  <connection id="1" keepAlive="1" name="ThisWorkbookDataModel" description="Модель данных" type="5" refreshedVersion="6" minRefreshableVersion="5" background="1">
    <dbPr connection="Data Model Connection" command="Model" commandType="1"/>
    <olapPr sendLocale="1" rowDrillCount="1000"/>
    <extLst>
      <ext xmlns:x15="http://schemas.microsoft.com/office/spreadsheetml/2010/11/main" uri="{DE250136-89BD-433C-8126-D09CA5730AF9}">
        <x15:connection id="" model="1"/>
      </ext>
    </extLst>
  </connection>
  <connection id="2" name="WorksheetConnection_Проект Форма заявки на участие в закупке копия.xlsx!ВидыРабот" type="102" refreshedVersion="6" minRefreshableVersion="5">
    <extLst>
      <ext xmlns:x15="http://schemas.microsoft.com/office/spreadsheetml/2010/11/main" uri="{DE250136-89BD-433C-8126-D09CA5730AF9}">
        <x15:connection id="ВидыРабот">
          <x15:rangePr sourceName="_xlcn.WorksheetConnection_ПроектФормазаявкинаучастиевзакупкекопия.xlsxВидыРабот1"/>
        </x15:connection>
      </ext>
    </extLst>
  </connection>
  <connection id="3" name="WorksheetConnection_Проект Форма заявки на участие в закупке копия.xlsx!Таблица16" type="102" refreshedVersion="6" minRefreshableVersion="5">
    <extLst>
      <ext xmlns:x15="http://schemas.microsoft.com/office/spreadsheetml/2010/11/main" uri="{DE250136-89BD-433C-8126-D09CA5730AF9}">
        <x15:connection id="Таблица16">
          <x15:rangePr sourceName="_xlcn.WorksheetConnection_ПроектФормазаявкинаучастиевзакупкекопия.xlsxТаблица161"/>
        </x15:connection>
      </ext>
    </extLst>
  </connection>
  <connection id="4" keepAlive="1" name="Запрос — СпособыЗакупок" description="Соединение с запросом &quot;СпособыЗакупок&quot; в книге." type="5" refreshedVersion="6" background="1" saveData="1">
    <dbPr connection="Provider=Microsoft.Mashup.OleDb.1;Data Source=$Workbook$;Location=СпособыЗакупок;Extended Properties=&quot;&quot;" command="SELECT * FROM [СпособыЗакупок]"/>
  </connection>
</connections>
</file>

<file path=xl/sharedStrings.xml><?xml version="1.0" encoding="utf-8"?>
<sst xmlns="http://schemas.openxmlformats.org/spreadsheetml/2006/main" count="646" uniqueCount="496">
  <si>
    <t>Местонахождение</t>
  </si>
  <si>
    <t>Почтовый адрес</t>
  </si>
  <si>
    <t>Адрес электронной почты</t>
  </si>
  <si>
    <t>ОГРН</t>
  </si>
  <si>
    <t>ИНН</t>
  </si>
  <si>
    <t>КПП</t>
  </si>
  <si>
    <t>ОКПО</t>
  </si>
  <si>
    <t>ОКОПФ</t>
  </si>
  <si>
    <t>Лицо, имеющее право подписания заявки</t>
  </si>
  <si>
    <t>ФИО</t>
  </si>
  <si>
    <t>Должность</t>
  </si>
  <si>
    <t>Лицо, уполномоченное взаимодействовать с заказчиком по вопросам подачи заявки на участие в закупке</t>
  </si>
  <si>
    <t>В отношении участника закупки введены меры ограничительного характера, а также в отношении обществ, принадлежащих участнику закупки прямо или косвенно (50% или более акции/долей), которые контролируют участника закупки, или в отношении физического или юридического лица, по указанию которого  или в интересах которого действует участник закупки</t>
  </si>
  <si>
    <t>Нормативный правовой акт иностранного государства, государственного объединения и (или) союза и (или) государственного (межгосударственного) учреждения иностранного государства или государственного объединения и (или) союза о введении в отношении участника закупки мер ограничительного характера, а также в отношении обществ, принадлежащих участнику закупки прямо или косвенно (50% или более акции/долей), которые контролируют участника закупки, или в отношении физического или юридического лица, по указанию которого  или в интересах которого действует участник закупки</t>
  </si>
  <si>
    <t>№</t>
  </si>
  <si>
    <t>Значение</t>
  </si>
  <si>
    <t>Предмет договора</t>
  </si>
  <si>
    <t>Страна происхождения продукции</t>
  </si>
  <si>
    <t>Россия</t>
  </si>
  <si>
    <t>№ договора</t>
  </si>
  <si>
    <t>Цена договора, рублей без НДС</t>
  </si>
  <si>
    <t>Контрагент</t>
  </si>
  <si>
    <t>Даты договора</t>
  </si>
  <si>
    <t>№ договора в ЕИС (при наличии)</t>
  </si>
  <si>
    <t>Наименование</t>
  </si>
  <si>
    <t xml:space="preserve">ИНН </t>
  </si>
  <si>
    <t>Заключения</t>
  </si>
  <si>
    <t>Полного исполнения</t>
  </si>
  <si>
    <t>Если участником закупки представлены договоры, заключенные лицом, правопреемником которого является участник закупки, то в отношении таких договоров участник закупки имеет полные права и обязанности</t>
  </si>
  <si>
    <t>Требование</t>
  </si>
  <si>
    <t>Правомочность подачи заявки на участие в закупке</t>
  </si>
  <si>
    <t>Непроведение процедуры ликвидации участника закупки—юридического лица и отсутствие решения арбитражного суда о признании участника закупки—юридического лица, индивидуального предпринимателя банкротом и об открытии конкурсного производства</t>
  </si>
  <si>
    <t>Участник закупки не проходит процедуру ликвидации (банкротства), конкурсное производство не открыто</t>
  </si>
  <si>
    <t>Неприостановление деятельности участника закупки в порядке, предусмотренном Кодексом Российской Федерации об административных правонарушениях, на день подачи заявки на участие в закупке</t>
  </si>
  <si>
    <t>Деятельность участника закупки не приостановлена в порядке, предусмотренном Кодексом Российской Федерации об административных правонарушениях, на день подачи заявки на участие в закупке</t>
  </si>
  <si>
    <t>Отсутствие у привлекаемых работников непогашенной судимости за умышленные преступления; психических заболеваний, несовместимых с выполнением поставки закупаемой продукции; наркотической и алкогольной зависимости</t>
  </si>
  <si>
    <t>У привлекаемых работников нет непогашенной судимости за умышленные преступления; психических заболеваний, несовместимых с выполнением работ (услуг) по договору; наркотической и алкогольной зависимости</t>
  </si>
  <si>
    <t>Наличие у привлекаемых работников гражданства РФ и регистрации по месту жительства в РФ, или наличие разрешения на работу (если планируется привлечение иностранных граждан для выполнения работ)</t>
  </si>
  <si>
    <t>Отсутствие задолженности по налогам, сборам и иным обязательным платежам в бюджетные или государственные внебюджетные фонды за прошедший календарный год, размер которой превышает 25% балансовой стоимости активов участника закупки по данным бухгалтерской отчетности за последний завершенный отчетный период</t>
  </si>
  <si>
    <t>Отсутствие сведений об участнике закупки—физическом лице или о руководителе, членах коллегиального исполнительного органа, лице, исполняющем функции единоличного исполнительного органа, или о главном бухгалтере юридического лица—участника закупки в реестре дисквалифицированных лиц, лишенных права занимать определенные должности и участвовать в управлении организациями</t>
  </si>
  <si>
    <t xml:space="preserve">Сведения об участнике закупки отсутствуют в реестре дисквалифицированных лиц, лишенных права занимать определенные должности и участвовать в управлении организациями </t>
  </si>
  <si>
    <t>Обладание исключительным правом на интеллектуальную собственность (результаты интеллектуальной деятельности и приравненные к ним средства индивидуализации юридических лиц, товаров, работ, услуг и предприятий, которым предоставляется правовая охрана) или правом использования интеллектуальной собственности в пределах и способами необходимыми и достаточными для заключения и исполнения договора</t>
  </si>
  <si>
    <t>Наличие опыта исполнения аналогичных договоров</t>
  </si>
  <si>
    <t>Наличие финансовых ресурсов</t>
  </si>
  <si>
    <t>Соответствие критериям отнесения к субъектам малого и среднего предпринимательства, предусмотренным Федеральным законом №209-ФЗ от 24.07.2007</t>
  </si>
  <si>
    <t>Выписка из единого реестра субъектов малого и среднего предпринимательства или декларация о соответствии участника закупки критериям отнесения к субъектам малого и среднего предпринимательства</t>
  </si>
  <si>
    <t>Соответствие требованиям к участникам закупки</t>
  </si>
  <si>
    <t>…</t>
  </si>
  <si>
    <t>Право собственности или иное право (хозяйственного ведения, оперативного управления)</t>
  </si>
  <si>
    <t>Состояние</t>
  </si>
  <si>
    <t>Примечания</t>
  </si>
  <si>
    <t>Наименование (ИНН, вид деятельности)</t>
  </si>
  <si>
    <t>Наименование организации</t>
  </si>
  <si>
    <t>Код ОКВЭД</t>
  </si>
  <si>
    <t>Руководитель/участник/ акционер/ бенефициар</t>
  </si>
  <si>
    <t>Информация о подтверждающих документах (наименование, реквизиты и т.д.)</t>
  </si>
  <si>
    <t>Рабочие</t>
  </si>
  <si>
    <t>Сведения о кадровых ресурсах</t>
  </si>
  <si>
    <t>Сведения о цепочке собственников юридического лица—участника закупки</t>
  </si>
  <si>
    <t>Категория специалиста</t>
  </si>
  <si>
    <t>Наименование учебного заведения</t>
  </si>
  <si>
    <t>Специальность</t>
  </si>
  <si>
    <t>Год окончания</t>
  </si>
  <si>
    <t>Образование</t>
  </si>
  <si>
    <t>Лицензии, сертификаты</t>
  </si>
  <si>
    <t>ОГРН (ОГРНИП)</t>
  </si>
  <si>
    <t>Управление (высший, средний менеджмент)</t>
  </si>
  <si>
    <t>Инженерно-технический персонал</t>
  </si>
  <si>
    <t>Наименование участника</t>
  </si>
  <si>
    <t>ОКВЭД (основной)</t>
  </si>
  <si>
    <t>Документы (сведения), подтверждающие соответствие требованию</t>
  </si>
  <si>
    <t>Привлекаемые работники имеют гражданство РФ и регистрацию по месту жительства в РФ, или имеют разрешения на работу (при привлечении иностранных граждан для выполнения работ)</t>
  </si>
  <si>
    <t>Копия справки по форме КНД 1120101 (при отсутствии задолженности)</t>
  </si>
  <si>
    <t>Копия справки по форме КНД 1120101 и копия справка по форме КНД 1160080 (при наличии задолженности)</t>
  </si>
  <si>
    <t>Документ по форме КНД 1120101 (при отсутствии задолженности и в отсутствие соответствующей справки)</t>
  </si>
  <si>
    <t>Документ по форме КНД 1120101 и документ по форме КНД 1160080 (при наличии задолженности и в отсутствие соответствующих справок)</t>
  </si>
  <si>
    <t>Ссылка на папку с документом</t>
  </si>
  <si>
    <t>Приложения к заявке\Подтверждение полномочий</t>
  </si>
  <si>
    <t>Приложения к заявке\Налоговые справки</t>
  </si>
  <si>
    <t>Приложения к заявке\Баланс</t>
  </si>
  <si>
    <t>Приложения к заявке\СРО</t>
  </si>
  <si>
    <t>Другая категория</t>
  </si>
  <si>
    <t>Приложения к заявке\Договоры (опыт)</t>
  </si>
  <si>
    <t>0</t>
  </si>
  <si>
    <t>1</t>
  </si>
  <si>
    <t>2</t>
  </si>
  <si>
    <t>3</t>
  </si>
  <si>
    <t>4</t>
  </si>
  <si>
    <t>5</t>
  </si>
  <si>
    <t>6</t>
  </si>
  <si>
    <t>7</t>
  </si>
  <si>
    <t>8</t>
  </si>
  <si>
    <t>9</t>
  </si>
  <si>
    <t>10</t>
  </si>
  <si>
    <t>11</t>
  </si>
  <si>
    <t>12</t>
  </si>
  <si>
    <t>13</t>
  </si>
  <si>
    <t>14</t>
  </si>
  <si>
    <t>Справка об опыте</t>
  </si>
  <si>
    <t>ИНН участника закупки</t>
  </si>
  <si>
    <t>КПП участника закупки</t>
  </si>
  <si>
    <t>Информация о цепочке собственников, включая бенефициаров (в том числе, конечных)</t>
  </si>
  <si>
    <t>Приложения к заявке\СМСП</t>
  </si>
  <si>
    <t>Отдельный документ не требуется</t>
  </si>
  <si>
    <t>Приложения к заявке\Разрешение (лицензия)</t>
  </si>
  <si>
    <t>1. Справка об опыте участника закупки.
2. Копии аналогичных договоров.</t>
  </si>
  <si>
    <t>Членство в саморегулируемой организации (СРО)</t>
  </si>
  <si>
    <t>Аттестация НАКС</t>
  </si>
  <si>
    <t xml:space="preserve">Подтверждение изменения наименования (для целей подтверждения информации, представляемой для отбора или оценки) </t>
  </si>
  <si>
    <t>Копия листов записи единого государственного реестра юридических лиц об изменении наименования участника—юридического лица</t>
  </si>
  <si>
    <t>Приложения к заявке\НАКС</t>
  </si>
  <si>
    <t>Дополнительный телефон</t>
  </si>
  <si>
    <t>Основной телефон</t>
  </si>
  <si>
    <t>Наименование документа, подтверждающего полномочия лица, прилагаемого к настоящей заявке</t>
  </si>
  <si>
    <t>Соответствие требованию</t>
  </si>
  <si>
    <t>Руководитель организации</t>
  </si>
  <si>
    <t>Адрес сайта</t>
  </si>
  <si>
    <t>Предназначение (относительно исполнения договора)</t>
  </si>
  <si>
    <t>Фамилия, Имя, Отчество руководителя</t>
  </si>
  <si>
    <t>Серия и номер документа, удостоверяющего личность руководителя</t>
  </si>
  <si>
    <t>Наименование/ФИО</t>
  </si>
  <si>
    <t>Адрес регистрации</t>
  </si>
  <si>
    <t>Серия и номер документа, удостоверяющего личность (для физического лица)</t>
  </si>
  <si>
    <t>Лицо, уполномоченное взаимодействовать с заказчиком по вопросам изменения условий коммерческого и ценового предложения</t>
  </si>
  <si>
    <t>Запасы</t>
  </si>
  <si>
    <t>Налог на добавленную стоимость по приобретенным ценностям</t>
  </si>
  <si>
    <t>Дебиторская задолженность</t>
  </si>
  <si>
    <t>Финансовые вложения (за исключением денежных эквивалентов)</t>
  </si>
  <si>
    <t>Денежные средства и денежные эквиваленты</t>
  </si>
  <si>
    <t>Прочие оборотные активы</t>
  </si>
  <si>
    <t>Финансовые вложения</t>
  </si>
  <si>
    <t>Заемные средства</t>
  </si>
  <si>
    <t>Кредиторская задолженность</t>
  </si>
  <si>
    <t>Доходы будущих периодов</t>
  </si>
  <si>
    <t>Оценочные обязательства</t>
  </si>
  <si>
    <t>Уставный капитал организации</t>
  </si>
  <si>
    <t>Собственные акции, выкупленные у акционеров</t>
  </si>
  <si>
    <t>Переоценка внеоборотных активов</t>
  </si>
  <si>
    <t>Добавочный капитал (без переоценки)</t>
  </si>
  <si>
    <t>Резервный капитал</t>
  </si>
  <si>
    <t>Нераспределенная прибыль (непокрытый убыток)</t>
  </si>
  <si>
    <t>Нематериальные активы</t>
  </si>
  <si>
    <t>Результаты исследований и разработок</t>
  </si>
  <si>
    <t>Нематериальные поисковые активы</t>
  </si>
  <si>
    <t>Материальные поисковые активы</t>
  </si>
  <si>
    <t>Основные средства</t>
  </si>
  <si>
    <t>Доходные вложения в материальные ценности</t>
  </si>
  <si>
    <t>Отложенные налоговые активы</t>
  </si>
  <si>
    <t>Прочие внеоборотные активы</t>
  </si>
  <si>
    <t>ОБОРОТНЫЕ АКТИВЫ</t>
  </si>
  <si>
    <t>КРАТКОСРОЧНЫЕ ОБЯЗАТЕЛЬСТВА</t>
  </si>
  <si>
    <t>КАПИТАЛ И РЕЗЕРВЫ</t>
  </si>
  <si>
    <t>ВНЕОБОРОТНЫЕ АКТИВЫ</t>
  </si>
  <si>
    <t>В соответствии с требованиями документации о закупке</t>
  </si>
  <si>
    <t>0.1</t>
  </si>
  <si>
    <t>0.2</t>
  </si>
  <si>
    <t>Участник</t>
  </si>
  <si>
    <t>Справка о претензиях заказчиков</t>
  </si>
  <si>
    <t>Договор, в рамках которого была претензия</t>
  </si>
  <si>
    <t>Заказчик (в т. ч. заказчики Группы En+), обратившийся с претензией</t>
  </si>
  <si>
    <t>Справка о судебных решениях</t>
  </si>
  <si>
    <t>Договор, в рамках которого было судебное решение</t>
  </si>
  <si>
    <t>Суд</t>
  </si>
  <si>
    <t>Дата вступления в силу</t>
  </si>
  <si>
    <t>Прохождение технического аудита заказчика</t>
  </si>
  <si>
    <t>Копия документа, подтверждающего прохождение технического аудита заказчика</t>
  </si>
  <si>
    <t>Приложения к заявке\Тех. аудит</t>
  </si>
  <si>
    <t>Наличие кадровых ресурсов</t>
  </si>
  <si>
    <t>Наличие материально-технических ресурсов</t>
  </si>
  <si>
    <t>Приложения к заявке\Кадры</t>
  </si>
  <si>
    <t>Приложения к заявке\МТР</t>
  </si>
  <si>
    <t>Судебное решение, вступившее в силу</t>
  </si>
  <si>
    <t>Принятие претензии участником закупки *</t>
  </si>
  <si>
    <t>* принятие претензии участником закупки означает признание (согласие) участника закупки с претензией заказчика</t>
  </si>
  <si>
    <t>Дата направления претензии заказчиком</t>
  </si>
  <si>
    <t>Дата принятия решения</t>
  </si>
  <si>
    <t>Лицо, замещающее уполномоченного взаимодействовать с заказчиком по вопросам изменения условий коммерческого и ценового предложения</t>
  </si>
  <si>
    <t>№ дела</t>
  </si>
  <si>
    <t>Форма оплаты</t>
  </si>
  <si>
    <t>Безналичный расчет</t>
  </si>
  <si>
    <t>Срок оплаты</t>
  </si>
  <si>
    <t>Состав цены договора</t>
  </si>
  <si>
    <t>1. Копия выписки или выписка из ЕГРЮЛ (ЕГРИП), полученная не ранее чем за один месяц до дня размещения на официальном сайте извещения о проведении закупки.
2. Копии документов, удостоверяющих личность руководителя, или копия паспорта лица, подписывающего договор по доверенности.
3. Копия документа, подтверждающего полномочия лица, подающего заявку на участие в закупке от имени участника закупки (доверенность, решение исполнительного органа участника, и т. п.).
4. Копия решения или решение об одобрении или о совершении крупной сделки либо копия такого решения в случае, если требование о необходимости наличия такого решения для совершения крупной сделки установлено законодательством Российской Федерации, учредительными документами юридического лица и если для участника закупки поставка товаров, выполнение работ, оказание услуг, являющихся предметом договора, являются крупной сделкой.</t>
  </si>
  <si>
    <t>1. Копии бухгалтерского баланса, отчета о прибылях и убытках (с пометкой налоговой) за последний отчетный период, для предприятий, состоящих на учете по упрощенной системе налогообложения, необходимо предоставить копии налоговых деклараций за последний отчетный период (с пометкой налоговой).
2. Для нерезидентов Российской Федерации (иная форма отчетности) — участник должен предоставить заверенную участником соответствующую отчетность в соответствие со стандартами, применимыми для бухгалтерской отчетности в РФ (бухгалтерский баланс, отчет о прибылях и убытках, отчет о движении денежных средств).</t>
  </si>
  <si>
    <t>Город местонахождения</t>
  </si>
  <si>
    <t>Телефон представителя</t>
  </si>
  <si>
    <t>Участник закупки является субъектом малого или среднего предпринимательства — необходимо предоставить выписку из реестра СМСП или декларацию о соответствии участника закупки критериям отнесения к субъектам малого и среднего предпринимательства</t>
  </si>
  <si>
    <t>Коммерческое предложение - оферта</t>
  </si>
  <si>
    <t>Согласие на обработку персональных данных</t>
  </si>
  <si>
    <t>Я,</t>
  </si>
  <si>
    <t>(подпись)</t>
  </si>
  <si>
    <t>(расшифровка подписи)</t>
  </si>
  <si>
    <t>ID специалиста</t>
  </si>
  <si>
    <t>Специалист 1</t>
  </si>
  <si>
    <t>Специалист 2</t>
  </si>
  <si>
    <t>Специалист 3</t>
  </si>
  <si>
    <t>Специалист 4</t>
  </si>
  <si>
    <t>Специалист 5</t>
  </si>
  <si>
    <t>Специалист 6</t>
  </si>
  <si>
    <t>Специалист 7</t>
  </si>
  <si>
    <t>Специалист 8</t>
  </si>
  <si>
    <t>Специалист 9</t>
  </si>
  <si>
    <t>Специалист 10</t>
  </si>
  <si>
    <t>Специалист 11</t>
  </si>
  <si>
    <t>Специалист 12</t>
  </si>
  <si>
    <t>Сведения и документы заявки на участие - приложения к заявке:</t>
  </si>
  <si>
    <t>Срок действия договора ГПХ, мес</t>
  </si>
  <si>
    <t xml:space="preserve">ГАРАНТИЙНОЕ ПИСЬМО </t>
  </si>
  <si>
    <t>указать наименовани участника</t>
  </si>
  <si>
    <t xml:space="preserve">Ценовое предложение </t>
  </si>
  <si>
    <t>Гарантийные письма, документы, подтверждающие квалификацию, опыт, ресурсы участника, иные необходимые документы в соответствие с требованиями документации</t>
  </si>
  <si>
    <t>Количество объектов работ, услуг</t>
  </si>
  <si>
    <t>Субъект СМСП</t>
  </si>
  <si>
    <t>Наименование участника закупки</t>
  </si>
  <si>
    <t xml:space="preserve">Сокращенное наименование </t>
  </si>
  <si>
    <t xml:space="preserve">Местонахождение </t>
  </si>
  <si>
    <t>РАБОТЫ: Антикоррозийная защита оборудования</t>
  </si>
  <si>
    <t>РАБОТЫ: Водолазные работы</t>
  </si>
  <si>
    <t>РАБОТЫ: Демонтажные работы</t>
  </si>
  <si>
    <t>РАБОТЫ: Другие работы</t>
  </si>
  <si>
    <t>РАБОТЫ: Замена прецизионных кондиционеров</t>
  </si>
  <si>
    <t>РАБОТЫ: Землеустроительные и кадастровые работы</t>
  </si>
  <si>
    <t>РАБОТЫ: Котлоочистительные работы</t>
  </si>
  <si>
    <t>РАБОТЫ: Мероприятия по пожарной безопасности объектов</t>
  </si>
  <si>
    <t>РАБОТЫ: Модернизация систем видеонаблюдения</t>
  </si>
  <si>
    <t>РАБОТЫ: Общестроительные работы (Ремонт, реконструкция, строительство)</t>
  </si>
  <si>
    <t>РАБОТЫ: Программа охранных объектов</t>
  </si>
  <si>
    <t>РАБОТЫ: Проектно изыскательные работы Археология</t>
  </si>
  <si>
    <t>РАБОТЫ: Проектные работы Гидротехнические сооружения</t>
  </si>
  <si>
    <t>РАБОТЫ: Проектные работы инженерные сети</t>
  </si>
  <si>
    <t>РАБОТЫ: Проектные работы охранно-пожарных систем</t>
  </si>
  <si>
    <t>РАБОТЫ: Проектные работы систем КИПиА и АСУТП</t>
  </si>
  <si>
    <t>РАБОТЫ: Проектные работы строительство</t>
  </si>
  <si>
    <t>РАБОТЫ: Проектные работы Тепломеханическое оборудование</t>
  </si>
  <si>
    <t>РАБОТЫ: Проектные работы ХВО</t>
  </si>
  <si>
    <t>РАБОТЫ: Работы по подготовке проектов мероприятий по охране окружающей среды</t>
  </si>
  <si>
    <t>РАБОТЫ: Расчистка просек</t>
  </si>
  <si>
    <t>РАБОТЫ: Ремонт автотракторной техники</t>
  </si>
  <si>
    <t>РАБОТЫ: Ремонт вспомогательного оборудования цеха топливоподачи (ЦТП)</t>
  </si>
  <si>
    <t>РАБОТЫ: Ремонт дорожного покрытия (благоустройство)</t>
  </si>
  <si>
    <t>РАБОТЫ: Ремонт и реконструкция вентиляционных систем</t>
  </si>
  <si>
    <t>РАБОТЫ: Ремонт и реконструкция гидроагрегатов</t>
  </si>
  <si>
    <t>РАБОТЫ: Ремонт и реконструкция гидротехнических сооружений</t>
  </si>
  <si>
    <t>РАБОТЫ: Ремонт и реконструкция ГПМ и путей</t>
  </si>
  <si>
    <t>РАБОТЫ: Ремонт и реконструкция градирен</t>
  </si>
  <si>
    <t>РАБОТЫ: Ремонт и реконструкция дымовых труб</t>
  </si>
  <si>
    <t>РАБОТЫ: Ремонт и реконструкция Ж/Д путей</t>
  </si>
  <si>
    <t>РАБОТЫ: Ремонт и реконструкция котлов и котловспомогательного оборудования (КВО)</t>
  </si>
  <si>
    <t>РАБОТЫ: Ремонт и реконструкция лифтов</t>
  </si>
  <si>
    <t>РАБОТЫ: Ремонт и реконструкция плотин</t>
  </si>
  <si>
    <t>РАБОТЫ: Ремонт и реконструкция систем связи и телемеханики</t>
  </si>
  <si>
    <t>РАБОТЫ: Ремонт и реконструкция телефонных кабельных линий</t>
  </si>
  <si>
    <t>РАБОТЫ: Ремонт и реконструкция тепловой изоляции и обмуровки</t>
  </si>
  <si>
    <t>РАБОТЫ: Ремонт и реконструкция турбоагрегатов и турбино-вспомогательного оборудования (ТВО)</t>
  </si>
  <si>
    <t xml:space="preserve">РАБОТЫ: Ремонт и реконструкция эл. оборудования </t>
  </si>
  <si>
    <t>РАБОТЫ: Ремонт компьютерной техники</t>
  </si>
  <si>
    <t>РАБОТЫ: Ремонт оборудования в заводских условиях (ТМО)</t>
  </si>
  <si>
    <t>РАБОТЫ: Ремонт средств КИПиА, АСУ ТП</t>
  </si>
  <si>
    <t>РАБОТЫ: Ремонт тепловозов</t>
  </si>
  <si>
    <t>РАБОТЫ: Ремонт химической водоочисти (ХВО)</t>
  </si>
  <si>
    <t>РАБОТЫ: Ремонт, строительство, реконструкция тепловых сетей</t>
  </si>
  <si>
    <t>РАБОТЫ: СМР, НР новое строительство/реконструкция КЛ, ВЛ, ПС, ВОЛС, грозотросы</t>
  </si>
  <si>
    <t>РАБОТЫ: Снятие ограничений/увеличение эффективности работы ВВП</t>
  </si>
  <si>
    <t>РАБОТЫ: Установка стеклопакетов</t>
  </si>
  <si>
    <t>РАБОТЫ: Устройство лесов</t>
  </si>
  <si>
    <t>РАБОТЫ: Учет тепловой и эл. Энергии</t>
  </si>
  <si>
    <t>УСЛУГИ: 3-D моделирование чрезвычайных ситуаций на гидротехнических сооружениях (ГТС)</t>
  </si>
  <si>
    <t>УСЛУГИ: Аренда недвижимости</t>
  </si>
  <si>
    <t>УСЛУГИ: Аудит</t>
  </si>
  <si>
    <t>УСЛУГИ: Бронирование и оформление проездных документов</t>
  </si>
  <si>
    <t>УСЛУГИ: Вибродиагностика и виброналадка</t>
  </si>
  <si>
    <t>УСЛУГИ: Водолазные обследования</t>
  </si>
  <si>
    <t>УСЛУГИ: Геологические и геодезические изыскания</t>
  </si>
  <si>
    <t>УСЛУГИ: Добровольное медицинское страхование</t>
  </si>
  <si>
    <t>УСЛУГИ: Зарядка и испытание огнетушителей, прочие услуги в области пожарной безопасности</t>
  </si>
  <si>
    <t>УСЛУГИ: Информирование/освещение в иностранных СМИ</t>
  </si>
  <si>
    <t>УСЛУГИ: Испытания, расчеты и консультации электротех. оборудования</t>
  </si>
  <si>
    <t>УСЛУГИ: Курьерская доставка</t>
  </si>
  <si>
    <t>УСЛУГИ: Медицинский осмотр</t>
  </si>
  <si>
    <t>УСЛУГИ: Механизированная уборка территорий и автодорог</t>
  </si>
  <si>
    <t>УСЛУГИ: Научные исследования</t>
  </si>
  <si>
    <t>УСЛУГИ: Негосударственная экспертиза проектной документации и результатов инженерных изысканий</t>
  </si>
  <si>
    <t>УСЛУГИ: Обеспеч. безопасной эксплуатации ГПМ (кранов, подъемников)</t>
  </si>
  <si>
    <t>УСЛУГИ: Обеспечение действия лицензии СМС на экспертизу промышленной безопасности</t>
  </si>
  <si>
    <t>УСЛУГИ: Обследование вентиляционных систем</t>
  </si>
  <si>
    <t>УСЛУГИ: Обследование дымовых труб</t>
  </si>
  <si>
    <t>УСЛУГИ: Обследование и испытания гидротехнических сооружений</t>
  </si>
  <si>
    <t>УСЛУГИ: Обследование и испытания гидротехнического оборудования</t>
  </si>
  <si>
    <t>УСЛУГИ: Обследование и испытания тепломеханического оборудования</t>
  </si>
  <si>
    <t>УСЛУГИ: Обследование и испытания химического оборудования</t>
  </si>
  <si>
    <t>УСЛУГИ: Обследование металлов, неразрушающий контроль</t>
  </si>
  <si>
    <t>УСЛУГИ: Обследование металлов, разрушающий контроль</t>
  </si>
  <si>
    <t>УСЛУГИ: Обследование строительных конструкций зданий и сооружений</t>
  </si>
  <si>
    <t>УСЛУГИ: Обследование тепловых, инженерных и канализац. сетей</t>
  </si>
  <si>
    <t>УСЛУГИ: Обследование электрических сетей</t>
  </si>
  <si>
    <t>УСЛУГИ: Обслуживание автотракторной техники</t>
  </si>
  <si>
    <t>УСЛУГИ: Обслуживание вентиляционных систем</t>
  </si>
  <si>
    <t>УСЛУГИ: Обслуживание ж.д. транспорта</t>
  </si>
  <si>
    <t>УСЛУГИ: Обслуживание и отсыпка золоотвала</t>
  </si>
  <si>
    <t>УСЛУГИ: Обслуживание и ремонт компрессоров</t>
  </si>
  <si>
    <t>УСЛУГИ: Обслуживание лифтов</t>
  </si>
  <si>
    <t>УСЛУГИ: Обслуживание офисной техники</t>
  </si>
  <si>
    <t xml:space="preserve">УСЛУГИ: Обслуживание подъездных ж.д.путей </t>
  </si>
  <si>
    <t>УСЛУГИ: Обслуживание систем КИПиА и АСУТП</t>
  </si>
  <si>
    <t>УСЛУГИ: Оказание рейтинговых услуг</t>
  </si>
  <si>
    <t>УСЛУГИ: Организация вывоза золо-шлаковых отходов (ЗШО)</t>
  </si>
  <si>
    <t>УСЛУГИ: Организация питания</t>
  </si>
  <si>
    <t>УСЛУГИ: Оценка имущества, расчет рыночной стоимости имущества, права аренды</t>
  </si>
  <si>
    <t>УСЛУГИ: Очистка вагонов и уборка просыпей угля</t>
  </si>
  <si>
    <t>УСЛУГИ: Перевозка грузов</t>
  </si>
  <si>
    <t>УСЛУГИ: По подписке и доставке периодических изданий (газет и журналов)</t>
  </si>
  <si>
    <t>УСЛУГИ: Подача/уборка железнодорожных цистерн с горюче-смазочными материалами</t>
  </si>
  <si>
    <t>УСЛУГИ: Поставка программного обеспечения</t>
  </si>
  <si>
    <t>УСЛУГИ: Производство видеопродукции</t>
  </si>
  <si>
    <t>УСЛУГИ: Промышленный альпинизм</t>
  </si>
  <si>
    <t xml:space="preserve">УСЛУГИ: Разработка деклараций промышленной безопасности и безопасности гидротехнических сооружений </t>
  </si>
  <si>
    <t>УСЛУГИ: Разработка проектной/рабочей документации</t>
  </si>
  <si>
    <t>УСЛУГИ: Разработка расчетного эксплуатационного режима системы теплоснабжения</t>
  </si>
  <si>
    <t>УСЛУГИ: Санаторно-курортные услуги</t>
  </si>
  <si>
    <t>УСЛУГИ: Сертификация продукции, услуг и организаций</t>
  </si>
  <si>
    <t>УСЛУГИ: Согласования специальных технических условий</t>
  </si>
  <si>
    <t>УСЛУГИ: Создание и актуализация информационных ресурсов</t>
  </si>
  <si>
    <t>УСЛУГИ: Стирка и ремонт спецодежды</t>
  </si>
  <si>
    <t>УСЛУГИ: Строительный контроль</t>
  </si>
  <si>
    <t>УСЛУГИ: Техническое обслуживание и ремонт копировально-множительной и широкоформатной техники</t>
  </si>
  <si>
    <t xml:space="preserve">УСЛУГИ: Техническое обслуживание приборов учета тепловой энергии </t>
  </si>
  <si>
    <t>УСЛУГИ: Уборка помещений, территории</t>
  </si>
  <si>
    <t>УСЛУГИ: Услуги госсанэпиднадзора по анализам (вода, стоки)</t>
  </si>
  <si>
    <t>УСЛУГИ: Услуги крана/трала</t>
  </si>
  <si>
    <t>УСЛУГИ: Услуги метеоцентров</t>
  </si>
  <si>
    <t>УСЛУГИ: Услуги мобильной связи</t>
  </si>
  <si>
    <t>УСЛУГИ: Услуги по банковскому сопровождению</t>
  </si>
  <si>
    <t>УСЛУГИ: Услуги по нормированию технико-экономических показателей (ТЭП)</t>
  </si>
  <si>
    <t>УСЛУГИ: Услуги по обучению</t>
  </si>
  <si>
    <t>УСЛУГИ: Услуги по охране имущества</t>
  </si>
  <si>
    <t>УСЛУГИ: Услуги по охране труда</t>
  </si>
  <si>
    <t>УСЛУГИ: Услуги по поверке и калибровке средств измерения (СИ)</t>
  </si>
  <si>
    <t>УСЛУГИ: Услуги по повышению квалификации</t>
  </si>
  <si>
    <t>УСЛУГИ: Услуги по размещению отходов</t>
  </si>
  <si>
    <t>УСЛУГИ: Услуги страхования</t>
  </si>
  <si>
    <t xml:space="preserve">УСЛУГИ: Услуги туроператора </t>
  </si>
  <si>
    <t>УСЛУГИ: Услуги хранения ГСМ</t>
  </si>
  <si>
    <t>УСЛУГИ: Услуги экологического характера</t>
  </si>
  <si>
    <t>УСЛУГИ: Утилизация отходов</t>
  </si>
  <si>
    <t>УСЛУГИ: Экологическое проектирование, консалтинг и аудит</t>
  </si>
  <si>
    <t>УСЛУГИ: Экспертиза деклараций безопасности гидро-технических сооружений (ГТС)</t>
  </si>
  <si>
    <t>УСЛУГИ: Экспертиза деклараций промышленной безопасности</t>
  </si>
  <si>
    <t>УСЛУГИ: Экспертиза промышленной безопасности зданий и сооружений</t>
  </si>
  <si>
    <t>УСЛУГИ: Экспертиза промышленной безопасности технических устройств</t>
  </si>
  <si>
    <t>УСЛУГИ: Энергоаудит предприятий и сооружений</t>
  </si>
  <si>
    <t>УСЛУГИ: ЭЦП</t>
  </si>
  <si>
    <t>Иные виды работ и услуг</t>
  </si>
  <si>
    <t>Адрес электронной почты (общий)</t>
  </si>
  <si>
    <t>Телефон (общий)</t>
  </si>
  <si>
    <t>Лицо, уполномоченное взаимодействовать с заказчиком</t>
  </si>
  <si>
    <t>Заявка на участие в закупке №</t>
  </si>
  <si>
    <t>Виды работ, услуг, которые выполняет и оказывает участник закупки</t>
  </si>
  <si>
    <t>РАБОТЫ: Проектные работы эл. тех оборудование</t>
  </si>
  <si>
    <t>РАБОТЫ: Работы на золоотвалах</t>
  </si>
  <si>
    <t>РАБОТЫ: Ремонт и реконструкция релейной защиты и автоматики</t>
  </si>
  <si>
    <t xml:space="preserve">УСЛУГИ: Дополнительное профессиональное образование и аттестация персонала </t>
  </si>
  <si>
    <t>УСЛУГИ: Изготовление и распространение информационных материалов</t>
  </si>
  <si>
    <t>УСЛУГИ: Оценка соответствия лифтов</t>
  </si>
  <si>
    <t>УСЛУГИ: Услуги по перевозке персонала</t>
  </si>
  <si>
    <t>УСЛУГИ: Услуги по подготовке специалистов среднего звена</t>
  </si>
  <si>
    <t>УСЛУГИ: Услуги по технической документации</t>
  </si>
  <si>
    <t>СМСП</t>
  </si>
  <si>
    <t>УСЛУГИ: Размещение информационных материалов в печатном издании</t>
  </si>
  <si>
    <t>РАБОТЫ: Ремонт вагоноопрокидывателя</t>
  </si>
  <si>
    <t>УСЛУГИ: Водоснабжение зданий и производственных помещений</t>
  </si>
  <si>
    <t>УСЛУГИ: Дератизация, дезинфекция</t>
  </si>
  <si>
    <t>УСЛУГИ: Канцелярские и почтово-телеграфные расходы</t>
  </si>
  <si>
    <t>УСЛУГИ: Обследование режимной сети наблюдений за подземными водами в районе размещения золоотвала</t>
  </si>
  <si>
    <t>УСЛУГИ: Оплата услуг, выполненных сторонним организациями по перевозке грузов</t>
  </si>
  <si>
    <t>УСЛУГИ: Содержание столовых</t>
  </si>
  <si>
    <t>УСЛУГИ: Услуги гослаборатории по поверке приборов</t>
  </si>
  <si>
    <t>УСЛУГИ: Услуги для группы по связям с общественностью и внутрикорпоративной политике</t>
  </si>
  <si>
    <t>УСЛУГИ: Услуги для управления по стратегии</t>
  </si>
  <si>
    <t>УСЛУГИ: Услуги для управления по работе с дебиторской задолженностью</t>
  </si>
  <si>
    <t>УСЛУГИ: Услуги инкассации</t>
  </si>
  <si>
    <t>УСЛУГИ: Услуги каналов связи и узлов связи</t>
  </si>
  <si>
    <t>УСЛУГИ: Услуги пожарной охраны</t>
  </si>
  <si>
    <t xml:space="preserve">УСЛУГИ: Услуги поручения и ответхранения </t>
  </si>
  <si>
    <t>УСЛУГИ: Услуги по охране объектов</t>
  </si>
  <si>
    <t>УСЛУГИ: Услуги по стандартизации управления</t>
  </si>
  <si>
    <t>УСЛУГИ: Услуги по текущему содержанию ж/д путей</t>
  </si>
  <si>
    <t>УСЛУГИ: Услуги по транспортировке тепловой энергии</t>
  </si>
  <si>
    <t>УСЛУГИ: Услуги по электронному обеспечению отправки деклараций</t>
  </si>
  <si>
    <t>УСЛУГИ: Услуги, связанные с оплатой населением потреблённой энергии</t>
  </si>
  <si>
    <t>УСЛУГИ: Юридические и нотариальные услуги</t>
  </si>
  <si>
    <t>Анкета участника закупок: виды работ</t>
  </si>
  <si>
    <t>Анкета участника закупок</t>
  </si>
  <si>
    <t>Участник закупки</t>
  </si>
  <si>
    <t>Столбец1</t>
  </si>
  <si>
    <t>Способы закупки</t>
  </si>
  <si>
    <t>Анализ предложений</t>
  </si>
  <si>
    <t>Запрос предложений</t>
  </si>
  <si>
    <t>Анализ предложений в электронной форме</t>
  </si>
  <si>
    <t>Запрос предложений в электронной форме</t>
  </si>
  <si>
    <t>Аукцион в электронной форме, участниками которого могут быть только субъекты малого и среднего предпринимательства</t>
  </si>
  <si>
    <t>Конкурс в электронной форме, участниками которого могут быть только субъекты малого и среднего предпринимательства</t>
  </si>
  <si>
    <t>Конкурс в электронной форме</t>
  </si>
  <si>
    <t>Цена договора, рублей без учёта НДС</t>
  </si>
  <si>
    <t>Объем исполнения, рублей без учёта НДС</t>
  </si>
  <si>
    <t xml:space="preserve">  (подпись)</t>
  </si>
  <si>
    <t>УСЛУГИ: Аттестация технологий сварки</t>
  </si>
  <si>
    <t>УСЛУГИ: Специальная оценка условий труда</t>
  </si>
  <si>
    <t>РАБОТЫ: Устройство шпунтовых ограждений</t>
  </si>
  <si>
    <t>Специалист является сотрудником организации (трудовой договор)</t>
  </si>
  <si>
    <t>Специалист не является сотрудником организации (договор ГПХ)</t>
  </si>
  <si>
    <t>Стаж работы в организации, мес</t>
  </si>
  <si>
    <t>Прочие обязательства</t>
  </si>
  <si>
    <t>РАБОТЫ: Лесовосстановление</t>
  </si>
  <si>
    <t>РАБОТЫ: СМР, НР новое строительство/реконструкция АИИС КУЭ</t>
  </si>
  <si>
    <t>УСЛУГИ: Актуарная оценка</t>
  </si>
  <si>
    <t>УСЛУГИ: Аутстаффинг</t>
  </si>
  <si>
    <t>УСЛУГИ: Диагностика трубопроводов</t>
  </si>
  <si>
    <t>УСЛУГИ: Погрузочно-разгрузочные работы</t>
  </si>
  <si>
    <t>УСЛУГИ: Оценка профессиональных рисков</t>
  </si>
  <si>
    <t>УСЛУГИ: Внедрение системы LOTO (Lockout/Tagout)</t>
  </si>
  <si>
    <t>УСЛУГИ: Обслуживание строительных конструкций зданий и сооружений</t>
  </si>
  <si>
    <t>УСЛУГИ: Переводческие услуги</t>
  </si>
  <si>
    <t>УСЛУГИ: Разработка программного обеспечения</t>
  </si>
  <si>
    <t>Иные требования</t>
  </si>
  <si>
    <t xml:space="preserve">Сведения о материально-технических ресурсах, иных материальных возможностях </t>
  </si>
  <si>
    <t xml:space="preserve">Наличие действующего договора на оказание услуг в части охраны труда со специализированной организацией или внутренних нормативных документов, подтверждающих наличие системы управления охраной труда: положение по СУОТ; ОРД о создании службы охраны труда; ОРД о назначении: специалиста по охране труда, ответственных за соблюдение требований охраны труда на рабочем объекте (имеющих право подписи акта-допуска и выдачи наряда-допуска); лиц, ответственных за безопасное выполнении работ подъёмными сооружениями) </t>
  </si>
  <si>
    <t>Наличие документов, подтверждающих обучение и проверку знаний в области охраны труда и промышленной безопасности в объёме занимаемой должности (протоколы аттестации членов комиссии по проверке знаний; протоколы и удостоверения работников, прошедших профессиональную подготовку и повышение квалификации; протоколы обучения персонала по пожарной безопасности; протоколов обучения  работам на высоте; иные необходимые документы)</t>
  </si>
  <si>
    <t>Наличие средств коллективной защиты: инвентарных ограждений для котлованов; системы безопасности работ на высоте, системы эвакуации и спасения и т.д.</t>
  </si>
  <si>
    <t xml:space="preserve">Наличие акта медицинского осмотра с допуском к выполнению определённого вида работ </t>
  </si>
  <si>
    <t>Наличие документов, подтверждающих обеспечение работников СИЗ, утверждённых в установленном порядке в соответствии с типовыми нормами, включая требования в части профессий и наличие личных карточек учёта выдачи СИЗ работникам</t>
  </si>
  <si>
    <t>Заказчик</t>
  </si>
  <si>
    <t xml:space="preserve">Условие оплаты </t>
  </si>
  <si>
    <t>Место выполнения работ, оказания услуг</t>
  </si>
  <si>
    <t>Срок действия договора</t>
  </si>
  <si>
    <t>Срок (период) выполнения работ, оказания услуг</t>
  </si>
  <si>
    <t>Качество результата работ, услуг</t>
  </si>
  <si>
    <t>Гарантийный срок по результатам работ (услуг)</t>
  </si>
  <si>
    <t>Заказчик (в т. ч. заказчики Группы En+), обратившийся с иском в суд</t>
  </si>
  <si>
    <t>Гарантийное письмо</t>
  </si>
  <si>
    <t>Информация о судебных решениях, признающих участника закупки не исполнившим или ненадлежаще исполнившим обязательства по договорам с участием заказчика, его взаимозависимых лиц или принятых участником закупки претензий заказчика, его взаимозависимых лиц, за последние 36 месяцев до дня рассмотрения заявки участника.</t>
  </si>
  <si>
    <t>Анкета участника закупок: данные бухгалтерской отчетности за</t>
  </si>
  <si>
    <t xml:space="preserve">Дата согласия </t>
  </si>
  <si>
    <t xml:space="preserve">Дата </t>
  </si>
  <si>
    <t>Показатель</t>
  </si>
  <si>
    <t xml:space="preserve">гарантируем соответствие требованиям, установленным документацией о закупке, в части: </t>
  </si>
  <si>
    <r>
      <rPr>
        <b/>
        <sz val="10"/>
        <rFont val="Calibri"/>
        <family val="2"/>
        <charset val="204"/>
        <scheme val="minor"/>
      </rPr>
      <t>Настоящим гаратирую соответствие требованиям, в том числе</t>
    </r>
    <r>
      <rPr>
        <sz val="10"/>
        <rFont val="Calibri"/>
        <family val="2"/>
        <charset val="204"/>
        <scheme val="minor"/>
      </rPr>
      <t xml:space="preserve"> в части кадровых и материально-технических ресурсов, требованиям охраны труда и технике безопасности</t>
    </r>
  </si>
  <si>
    <r>
      <rPr>
        <b/>
        <sz val="10"/>
        <rFont val="Calibri"/>
        <family val="2"/>
        <charset val="204"/>
        <scheme val="minor"/>
      </rPr>
      <t>Настоящим подтверждаю</t>
    </r>
    <r>
      <rPr>
        <sz val="10"/>
        <rFont val="Calibri"/>
        <family val="2"/>
        <charset val="204"/>
        <scheme val="minor"/>
      </rPr>
      <t xml:space="preserve"> согласие участника закупки с требованиями документации о закупке, в том числе с проектом договора.</t>
    </r>
  </si>
  <si>
    <r>
      <rPr>
        <b/>
        <sz val="10"/>
        <rFont val="Calibri"/>
        <family val="2"/>
        <charset val="204"/>
        <scheme val="minor"/>
      </rPr>
      <t>Настоящим подтверждаю обязательство</t>
    </r>
    <r>
      <rPr>
        <sz val="10"/>
        <rFont val="Calibri"/>
        <family val="2"/>
        <charset val="204"/>
        <scheme val="minor"/>
      </rPr>
      <t xml:space="preserve"> заключить договор с заказчиком, в случае, если победитель (последующий после победителя участник) будет признан уклонившимся от заключения договора и заказчиком будет принято решение о заключении договора с участником закупки следующим за уклонившимся участником по результатам ранжирования.</t>
    </r>
  </si>
  <si>
    <t>1.        </t>
  </si>
  <si>
    <t>2.        </t>
  </si>
  <si>
    <t>3.        </t>
  </si>
  <si>
    <t>Отсутствие у участника закупки ограничений для участия в закупках, установленных законодательством Российской Федерации</t>
  </si>
  <si>
    <t>У участника закупки отсутствуют ограничения для участия в закупках, установленные законодательством Российской Федерации</t>
  </si>
  <si>
    <t>Сведения об участнике закупки отсутствуют в реестре недобросовестных поставщиков, предусмотренном ст. 5 Федерального закона №223-ФЗ</t>
  </si>
  <si>
    <t>Отсутствие сведений об участнике закупки в реестре недобросовестных поставщиков (подрядчиков, исполнителей), предусмотренном 223-ФЗ</t>
  </si>
  <si>
    <t>Субподряд: наименование и ИНН субподрядчика; % и вид работ, переданных на субподряд</t>
  </si>
  <si>
    <t>Способ закупки</t>
  </si>
  <si>
    <t>Запрос предложений в электронной форме для СМСП</t>
  </si>
  <si>
    <t>Запрос котировок в электронной форме</t>
  </si>
  <si>
    <t>Запрос котировок в электронной форме, участниками которого могут быть только субъекты малого и среднего предпринимательства</t>
  </si>
  <si>
    <t>1. Ссылка на реестр (указать в заявке участника на листе "Оферта")
2. Справка в свободной форме о совокупном размере обязательств участника закупки по договорам, которые заключены с использованием конкурентных способов, не должен превышать уровень ответственности участника по компенсационному фонду обеспечения договорных обязательств СРО.</t>
  </si>
  <si>
    <t>СРО (Номер, дата выдачи, кем выдано)</t>
  </si>
  <si>
    <t>Ссылка на реестр СРО</t>
  </si>
  <si>
    <t>Представитель участника</t>
  </si>
  <si>
    <t>Эл почта представителя</t>
  </si>
  <si>
    <t>Отсутствие задолженности</t>
  </si>
  <si>
    <t>Обладание разрешением (лицензией) на выполнение работ, оказание услуг, поставку продукции</t>
  </si>
  <si>
    <t>Обеспечение заявки</t>
  </si>
  <si>
    <t xml:space="preserve">Обеспечение договора </t>
  </si>
  <si>
    <t>Обеспечение аванса</t>
  </si>
  <si>
    <t>Справка о кадровых ресурсах (наличие количества персонала с приложением подтверждающих квалификацию документов)</t>
  </si>
  <si>
    <t>Справка о материально-технических ресурсах (наличие вида, количества МТР с приложением подтверждающих документов)</t>
  </si>
  <si>
    <t>Размер аванса</t>
  </si>
  <si>
    <t>РАБОТЫ: Обработка металлических изделий</t>
  </si>
  <si>
    <t>РАБОТЫ: Устройство буронабивных свай</t>
  </si>
  <si>
    <t>УСЛУГИ: Взрывные и буровзрывные работы</t>
  </si>
  <si>
    <t>УСЛУГИ: Гостиничные услуги</t>
  </si>
  <si>
    <t xml:space="preserve">УСЛУГИ: Инженерно-сейсмические изыскания
</t>
  </si>
  <si>
    <t>УСЛУГИ: Разработка планов предупреждения и ликвидации разливов нефти и нефтепродуктов</t>
  </si>
  <si>
    <t xml:space="preserve">Иная информация, которую участник считает необходимым сообщить </t>
  </si>
  <si>
    <t>(Для самостоятельного заполнения)</t>
  </si>
  <si>
    <t>Замечания предложения</t>
  </si>
  <si>
    <t>Ваши замечания, предложения, пожелания, касающиеся сотрудничества с Заказчиком и/или Организатором</t>
  </si>
  <si>
    <t>Указать в %, если аванс предусмотрен в документации</t>
  </si>
  <si>
    <t>- ФИО;</t>
  </si>
  <si>
    <t>- адрес регистрации;</t>
  </si>
  <si>
    <t>Подпись субъекта персональных данных</t>
  </si>
  <si>
    <t>- серия, номер и дата выдачи документа, удостоверяющего личность (для физического лица);</t>
  </si>
  <si>
    <r>
      <rPr>
        <b/>
        <sz val="10"/>
        <rFont val="Calibri"/>
        <family val="2"/>
        <charset val="204"/>
        <scheme val="minor"/>
      </rPr>
      <t>Настоящим подтверждаю</t>
    </r>
    <r>
      <rPr>
        <sz val="10"/>
        <rFont val="Calibri"/>
        <family val="2"/>
        <charset val="204"/>
        <scheme val="minor"/>
      </rPr>
      <t xml:space="preserve"> получения согласия на обработку персональных данных субъектов, персональные данные которых указаны в документах заявки на участие в закупке</t>
    </r>
  </si>
  <si>
    <t>(адрес регистрации)</t>
  </si>
  <si>
    <r>
      <t xml:space="preserve">на обработку, в том числе с использованием средств автоматизации или без использования таких средств; сбор, запись, систематизацию, накопление, хранение, уточнение (обновление, изменение), извлечение, использование, передачу (предоставление, доступ), обезличивание, блокирование, удаление, уничтожение, в том числе для направления в Минэнерго России, ФНС России и </t>
    </r>
    <r>
      <rPr>
        <sz val="10"/>
        <rFont val="Calibri"/>
        <family val="2"/>
        <charset val="204"/>
        <scheme val="minor"/>
      </rPr>
      <t xml:space="preserve">Росфинмониторинг, следующих моих персональных данных: </t>
    </r>
  </si>
  <si>
    <t>- номер телефона;</t>
  </si>
  <si>
    <t>- адрес электронной почты;</t>
  </si>
  <si>
    <t>обрабатываемых с целью обеспечения прозрачности финансово-хозяйственной деятельности, в том числе исключения случаев конфликта интересов иных злоупотреблений, связанных с занимаемой должностью. Настоящее согласие действует бессрочно. Настоящее согласие может быть отозвано мной в любое время путем подачи Оператору ПДн заявления в простой письменной форме. Персональные данные субъекта подлежат хранению не дольше, чем этого требуют цель обработки персональных данных, если срок хранения персональных данных не установлен федеральным законом, договором, стороной которого, выгодоприобретателем или поручителем, по которому является субъект персональных данных.</t>
  </si>
  <si>
    <t>(ФИО)</t>
  </si>
  <si>
    <t>Согласие на обработку персональных данных лиц, указанных в заявке на участие в закупке</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</si>
</sst>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 ;&quot;Введите наименование участника в анкете, чтобы оно появилось здесь&quot;"/>
    <numFmt numFmtId="165" formatCode="[&lt;=9999999999]\+###\-###\-####;\+###_ \(###\)\ ###\-####"/>
  </numFmts>
  <fonts count="38" x14ac:knownFonts="1">
    <font>
      <sz val="11"/>
      <color theme="1"/>
      <name val="Calibri"/>
      <family val="2"/>
      <scheme val="minor"/>
    </font>
    <font>
      <sz val="10"/>
      <color theme="1"/>
      <name val="Calibri"/>
      <family val="2"/>
      <charset val="204"/>
      <scheme val="minor"/>
    </font>
    <font>
      <sz val="11"/>
      <color theme="1"/>
      <name val="Calibri"/>
      <family val="2"/>
      <charset val="204"/>
      <scheme val="minor"/>
    </font>
    <font>
      <u/>
      <sz val="11"/>
      <color theme="10"/>
      <name val="Calibri"/>
      <family val="2"/>
      <scheme val="minor"/>
    </font>
    <font>
      <sz val="8"/>
      <name val="Calibri"/>
      <family val="2"/>
      <scheme val="minor"/>
    </font>
    <font>
      <sz val="11"/>
      <color theme="1"/>
      <name val="Calibri"/>
      <family val="2"/>
      <scheme val="minor"/>
    </font>
    <font>
      <b/>
      <sz val="14"/>
      <color theme="1"/>
      <name val="Calibri"/>
      <family val="2"/>
      <charset val="204"/>
      <scheme val="minor"/>
    </font>
    <font>
      <b/>
      <sz val="9"/>
      <color indexed="81"/>
      <name val="Tahoma"/>
      <family val="2"/>
      <charset val="204"/>
    </font>
    <font>
      <b/>
      <sz val="11"/>
      <color theme="1"/>
      <name val="Calibri"/>
      <family val="2"/>
      <charset val="204"/>
      <scheme val="minor"/>
    </font>
    <font>
      <sz val="10"/>
      <color theme="1"/>
      <name val="Calibri"/>
      <family val="2"/>
      <charset val="204"/>
      <scheme val="minor"/>
    </font>
    <font>
      <b/>
      <sz val="12"/>
      <color theme="1"/>
      <name val="Calibri"/>
      <family val="2"/>
      <charset val="204"/>
      <scheme val="minor"/>
    </font>
    <font>
      <b/>
      <sz val="10"/>
      <color theme="1"/>
      <name val="Calibri"/>
      <family val="2"/>
      <charset val="204"/>
      <scheme val="minor"/>
    </font>
    <font>
      <sz val="10"/>
      <color theme="0" tint="-0.249977111117893"/>
      <name val="Calibri"/>
      <family val="2"/>
      <charset val="204"/>
      <scheme val="minor"/>
    </font>
    <font>
      <b/>
      <sz val="10"/>
      <color theme="1" tint="0.34998626667073579"/>
      <name val="Calibri"/>
      <family val="2"/>
      <charset val="204"/>
      <scheme val="minor"/>
    </font>
    <font>
      <sz val="10"/>
      <name val="Calibri"/>
      <family val="2"/>
      <charset val="204"/>
      <scheme val="minor"/>
    </font>
    <font>
      <b/>
      <sz val="10"/>
      <name val="Calibri"/>
      <family val="2"/>
      <charset val="204"/>
      <scheme val="minor"/>
    </font>
    <font>
      <i/>
      <sz val="10"/>
      <color theme="1"/>
      <name val="Calibri"/>
      <family val="2"/>
      <charset val="204"/>
      <scheme val="minor"/>
    </font>
    <font>
      <u/>
      <sz val="10"/>
      <color theme="10"/>
      <name val="Calibri"/>
      <family val="2"/>
      <charset val="204"/>
      <scheme val="minor"/>
    </font>
    <font>
      <sz val="12"/>
      <color theme="1"/>
      <name val="Calibri"/>
      <family val="2"/>
      <charset val="204"/>
      <scheme val="minor"/>
    </font>
    <font>
      <sz val="10"/>
      <color rgb="FF000000"/>
      <name val="Calibri"/>
      <family val="2"/>
      <charset val="204"/>
      <scheme val="minor"/>
    </font>
    <font>
      <b/>
      <sz val="16"/>
      <color theme="1"/>
      <name val="Calibri"/>
      <family val="2"/>
      <charset val="204"/>
      <scheme val="minor"/>
    </font>
    <font>
      <sz val="12"/>
      <color theme="0" tint="-0.249977111117893"/>
      <name val="Calibri"/>
      <family val="2"/>
      <charset val="204"/>
      <scheme val="minor"/>
    </font>
    <font>
      <sz val="8"/>
      <color theme="0" tint="-0.249977111117893"/>
      <name val="Calibri"/>
      <family val="2"/>
      <charset val="204"/>
      <scheme val="minor"/>
    </font>
    <font>
      <b/>
      <sz val="10"/>
      <color rgb="FF000000"/>
      <name val="Calibri"/>
      <family val="2"/>
      <charset val="204"/>
      <scheme val="minor"/>
    </font>
    <font>
      <sz val="7"/>
      <color theme="1"/>
      <name val="Calibri"/>
      <family val="2"/>
      <charset val="204"/>
      <scheme val="minor"/>
    </font>
    <font>
      <b/>
      <sz val="9"/>
      <color theme="1" tint="0.34998626667073579"/>
      <name val="Calibri"/>
      <family val="2"/>
      <charset val="204"/>
      <scheme val="minor"/>
    </font>
    <font>
      <sz val="10"/>
      <color theme="0" tint="-0.34998626667073579"/>
      <name val="Calibri"/>
      <family val="2"/>
      <charset val="204"/>
      <scheme val="minor"/>
    </font>
    <font>
      <sz val="14"/>
      <color theme="1"/>
      <name val="Calibri"/>
      <family val="2"/>
      <charset val="204"/>
      <scheme val="minor"/>
    </font>
    <font>
      <sz val="14"/>
      <color theme="0" tint="-0.249977111117893"/>
      <name val="Calibri"/>
      <family val="2"/>
      <charset val="204"/>
      <scheme val="minor"/>
    </font>
    <font>
      <b/>
      <sz val="14"/>
      <color rgb="FF000000"/>
      <name val="Calibri"/>
      <family val="2"/>
      <charset val="204"/>
      <scheme val="minor"/>
    </font>
    <font>
      <sz val="11"/>
      <color theme="0" tint="-0.249977111117893"/>
      <name val="Calibri"/>
      <family val="2"/>
      <charset val="204"/>
      <scheme val="minor"/>
    </font>
    <font>
      <sz val="10"/>
      <color theme="1"/>
      <name val="Calibri"/>
      <family val="2"/>
      <charset val="204"/>
      <scheme val="minor"/>
    </font>
    <font>
      <u/>
      <sz val="10"/>
      <color theme="10"/>
      <name val="Calibri"/>
      <family val="2"/>
      <charset val="204"/>
      <scheme val="minor"/>
    </font>
    <font>
      <sz val="10"/>
      <color theme="1"/>
      <name val="Calibri"/>
      <family val="2"/>
      <charset val="204"/>
      <scheme val="minor"/>
    </font>
    <font>
      <u/>
      <sz val="10"/>
      <color theme="10"/>
      <name val="Calibri"/>
      <family val="2"/>
      <charset val="204"/>
      <scheme val="minor"/>
    </font>
    <font>
      <i/>
      <sz val="10"/>
      <name val="Calibri"/>
      <family val="2"/>
      <charset val="204"/>
      <scheme val="minor"/>
    </font>
    <font>
      <b/>
      <i/>
      <sz val="10"/>
      <name val="Calibri"/>
      <family val="2"/>
      <charset val="204"/>
      <scheme val="minor"/>
    </font>
    <font>
      <u/>
      <sz val="10"/>
      <color theme="10"/>
      <name val="Calibri"/>
      <family val="2"/>
      <scheme val="minor"/>
    </font>
  </fonts>
  <fills count="4">
    <fill>
      <patternFill patternType="none"/>
    </fill>
    <fill>
      <patternFill patternType="gray125"/>
    </fill>
    <fill>
      <patternFill patternType="solid">
        <fgColor theme="0"/>
        <bgColor indexed="64"/>
      </patternFill>
    </fill>
    <fill>
      <patternFill patternType="solid">
        <fgColor rgb="FFFFFFCC"/>
      </patternFill>
    </fill>
  </fills>
  <borders count="102">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right/>
      <top style="thin">
        <color indexed="64"/>
      </top>
      <bottom style="thin">
        <color indexed="64"/>
      </bottom>
      <diagonal/>
    </border>
    <border>
      <left/>
      <right style="thin">
        <color indexed="64"/>
      </right>
      <top/>
      <bottom/>
      <diagonal/>
    </border>
    <border>
      <left/>
      <right style="thin">
        <color theme="1" tint="0.499984740745262"/>
      </right>
      <top style="thin">
        <color theme="1" tint="0.499984740745262"/>
      </top>
      <bottom style="thin">
        <color theme="1" tint="0.499984740745262"/>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0" tint="-0.34998626667073579"/>
      </left>
      <right style="thin">
        <color theme="0" tint="-0.34998626667073579"/>
      </right>
      <top style="medium">
        <color theme="1"/>
      </top>
      <bottom style="thin">
        <color theme="0" tint="-0.34998626667073579"/>
      </bottom>
      <diagonal/>
    </border>
    <border>
      <left style="thin">
        <color theme="0" tint="-0.34998626667073579"/>
      </left>
      <right style="thin">
        <color theme="0" tint="-0.34998626667073579"/>
      </right>
      <top style="thin">
        <color theme="0" tint="-0.34998626667073579"/>
      </top>
      <bottom style="medium">
        <color theme="1"/>
      </bottom>
      <diagonal/>
    </border>
    <border>
      <left/>
      <right/>
      <top style="thin">
        <color indexed="64"/>
      </top>
      <bottom/>
      <diagonal/>
    </border>
    <border>
      <left style="thin">
        <color theme="0" tint="-0.34998626667073579"/>
      </left>
      <right style="thin">
        <color theme="0" tint="-0.34998626667073579"/>
      </right>
      <top style="thin">
        <color theme="0" tint="-0.34998626667073579"/>
      </top>
      <bottom/>
      <diagonal/>
    </border>
    <border>
      <left style="thin">
        <color theme="0" tint="-0.34998626667073579"/>
      </left>
      <right/>
      <top style="thin">
        <color theme="0" tint="-0.34998626667073579"/>
      </top>
      <bottom style="thin">
        <color theme="0" tint="-0.34998626667073579"/>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style="thin">
        <color theme="0" tint="-0.34998626667073579"/>
      </left>
      <right/>
      <top style="medium">
        <color indexed="64"/>
      </top>
      <bottom style="thin">
        <color theme="0" tint="-0.34998626667073579"/>
      </bottom>
      <diagonal/>
    </border>
    <border>
      <left style="thin">
        <color theme="0" tint="-0.34998626667073579"/>
      </left>
      <right/>
      <top style="thin">
        <color theme="0" tint="-0.34998626667073579"/>
      </top>
      <bottom style="medium">
        <color indexed="64"/>
      </bottom>
      <diagonal/>
    </border>
    <border>
      <left style="medium">
        <color indexed="64"/>
      </left>
      <right/>
      <top style="medium">
        <color indexed="64"/>
      </top>
      <bottom style="medium">
        <color indexed="64"/>
      </bottom>
      <diagonal/>
    </border>
    <border>
      <left style="thin">
        <color theme="0" tint="-0.34998626667073579"/>
      </left>
      <right/>
      <top style="medium">
        <color indexed="64"/>
      </top>
      <bottom style="medium">
        <color indexed="64"/>
      </bottom>
      <diagonal/>
    </border>
    <border>
      <left style="thin">
        <color rgb="FF000000"/>
      </left>
      <right style="medium">
        <color indexed="64"/>
      </right>
      <top style="medium">
        <color indexed="64"/>
      </top>
      <bottom/>
      <diagonal/>
    </border>
    <border>
      <left style="thin">
        <color rgb="FF000000"/>
      </left>
      <right style="medium">
        <color indexed="64"/>
      </right>
      <top style="thin">
        <color indexed="64"/>
      </top>
      <bottom/>
      <diagonal/>
    </border>
    <border>
      <left style="thin">
        <color rgb="FF000000"/>
      </left>
      <right style="medium">
        <color indexed="64"/>
      </right>
      <top style="thin">
        <color indexed="64"/>
      </top>
      <bottom style="medium">
        <color indexed="64"/>
      </bottom>
      <diagonal/>
    </border>
    <border>
      <left style="thin">
        <color rgb="FF000000"/>
      </left>
      <right style="medium">
        <color indexed="64"/>
      </right>
      <top style="medium">
        <color indexed="64"/>
      </top>
      <bottom style="medium">
        <color indexed="64"/>
      </bottom>
      <diagonal/>
    </border>
    <border>
      <left style="thin">
        <color indexed="64"/>
      </left>
      <right/>
      <top/>
      <bottom style="thin">
        <color indexed="64"/>
      </bottom>
      <diagonal/>
    </border>
    <border>
      <left style="medium">
        <color indexed="64"/>
      </left>
      <right style="thin">
        <color theme="0" tint="-0.34998626667073579"/>
      </right>
      <top style="medium">
        <color indexed="64"/>
      </top>
      <bottom style="thin">
        <color theme="0" tint="-0.34998626667073579"/>
      </bottom>
      <diagonal/>
    </border>
    <border>
      <left style="medium">
        <color indexed="64"/>
      </left>
      <right style="thin">
        <color theme="0" tint="-0.34998626667073579"/>
      </right>
      <top style="thin">
        <color theme="0" tint="-0.34998626667073579"/>
      </top>
      <bottom style="thin">
        <color theme="0" tint="-0.34998626667073579"/>
      </bottom>
      <diagonal/>
    </border>
    <border>
      <left/>
      <right style="medium">
        <color indexed="64"/>
      </right>
      <top style="thin">
        <color theme="0" tint="-0.499984740745262"/>
      </top>
      <bottom style="thin">
        <color theme="0" tint="-0.499984740745262"/>
      </bottom>
      <diagonal/>
    </border>
    <border>
      <left style="medium">
        <color indexed="64"/>
      </left>
      <right style="thin">
        <color theme="0" tint="-0.34998626667073579"/>
      </right>
      <top style="thin">
        <color theme="0" tint="-0.34998626667073579"/>
      </top>
      <bottom/>
      <diagonal/>
    </border>
    <border>
      <left style="medium">
        <color indexed="64"/>
      </left>
      <right style="thin">
        <color theme="0" tint="-0.34998626667073579"/>
      </right>
      <top style="thin">
        <color theme="0" tint="-0.34998626667073579"/>
      </top>
      <bottom style="medium">
        <color indexed="64"/>
      </bottom>
      <diagonal/>
    </border>
    <border>
      <left style="thin">
        <color theme="0" tint="-0.34998626667073579"/>
      </left>
      <right style="thin">
        <color theme="0" tint="-0.34998626667073579"/>
      </right>
      <top style="thin">
        <color theme="0" tint="-0.34998626667073579"/>
      </top>
      <bottom style="medium">
        <color indexed="64"/>
      </bottom>
      <diagonal/>
    </border>
    <border>
      <left/>
      <right style="medium">
        <color indexed="64"/>
      </right>
      <top style="thin">
        <color theme="0" tint="-0.499984740745262"/>
      </top>
      <bottom style="medium">
        <color indexed="64"/>
      </bottom>
      <diagonal/>
    </border>
    <border>
      <left/>
      <right style="thin">
        <color theme="1" tint="0.499984740745262"/>
      </right>
      <top style="thin">
        <color theme="1" tint="0.499984740745262"/>
      </top>
      <bottom/>
      <diagonal/>
    </border>
    <border>
      <left/>
      <right style="dotted">
        <color indexed="64"/>
      </right>
      <top style="thin">
        <color indexed="64"/>
      </top>
      <bottom style="thin">
        <color indexed="64"/>
      </bottom>
      <diagonal/>
    </border>
    <border>
      <left style="thin">
        <color indexed="64"/>
      </left>
      <right style="thin">
        <color indexed="64"/>
      </right>
      <top style="thin">
        <color indexed="64"/>
      </top>
      <bottom style="thin">
        <color theme="0" tint="-0.34998626667073579"/>
      </bottom>
      <diagonal/>
    </border>
    <border>
      <left style="dotted">
        <color indexed="64"/>
      </left>
      <right/>
      <top style="thin">
        <color indexed="64"/>
      </top>
      <bottom style="thin">
        <color indexed="64"/>
      </bottom>
      <diagonal/>
    </border>
    <border>
      <left style="thin">
        <color rgb="FFB2B2B2"/>
      </left>
      <right style="thin">
        <color rgb="FFB2B2B2"/>
      </right>
      <top style="thin">
        <color rgb="FFB2B2B2"/>
      </top>
      <bottom style="thin">
        <color rgb="FFB2B2B2"/>
      </bottom>
      <diagonal/>
    </border>
    <border>
      <left style="thin">
        <color indexed="64"/>
      </left>
      <right/>
      <top style="thin">
        <color indexed="64"/>
      </top>
      <bottom style="thin">
        <color theme="0" tint="-0.34998626667073579"/>
      </bottom>
      <diagonal/>
    </border>
    <border>
      <left/>
      <right/>
      <top style="thin">
        <color indexed="64"/>
      </top>
      <bottom style="thin">
        <color theme="0" tint="-0.34998626667073579"/>
      </bottom>
      <diagonal/>
    </border>
    <border>
      <left/>
      <right style="thin">
        <color indexed="64"/>
      </right>
      <top style="thin">
        <color indexed="64"/>
      </top>
      <bottom style="thin">
        <color theme="0" tint="-0.34998626667073579"/>
      </bottom>
      <diagonal/>
    </border>
    <border>
      <left/>
      <right/>
      <top style="thin">
        <color theme="0" tint="-0.34998626667073579"/>
      </top>
      <bottom style="thin">
        <color theme="0" tint="-0.34998626667073579"/>
      </bottom>
      <diagonal/>
    </border>
    <border>
      <left/>
      <right style="thin">
        <color indexed="64"/>
      </right>
      <top style="thin">
        <color theme="0" tint="-0.34998626667073579"/>
      </top>
      <bottom style="thin">
        <color theme="0" tint="-0.34998626667073579"/>
      </bottom>
      <diagonal/>
    </border>
    <border>
      <left/>
      <right/>
      <top style="thin">
        <color theme="0" tint="-0.34998626667073579"/>
      </top>
      <bottom style="thin">
        <color indexed="64"/>
      </bottom>
      <diagonal/>
    </border>
    <border>
      <left/>
      <right style="thin">
        <color indexed="64"/>
      </right>
      <top style="thin">
        <color theme="0" tint="-0.34998626667073579"/>
      </top>
      <bottom style="thin">
        <color indexed="64"/>
      </bottom>
      <diagonal/>
    </border>
    <border>
      <left/>
      <right/>
      <top style="thin">
        <color theme="0" tint="-0.34998626667073579"/>
      </top>
      <bottom/>
      <diagonal/>
    </border>
    <border>
      <left/>
      <right style="thin">
        <color indexed="64"/>
      </right>
      <top style="thin">
        <color theme="0" tint="-0.34998626667073579"/>
      </top>
      <bottom/>
      <diagonal/>
    </border>
    <border>
      <left style="thin">
        <color indexed="64"/>
      </left>
      <right/>
      <top style="thin">
        <color theme="1" tint="0.499984740745262"/>
      </top>
      <bottom style="thin">
        <color indexed="64"/>
      </bottom>
      <diagonal/>
    </border>
    <border>
      <left/>
      <right/>
      <top style="thin">
        <color theme="1" tint="0.499984740745262"/>
      </top>
      <bottom style="thin">
        <color indexed="64"/>
      </bottom>
      <diagonal/>
    </border>
    <border>
      <left/>
      <right style="thin">
        <color indexed="64"/>
      </right>
      <top style="thin">
        <color theme="1" tint="0.499984740745262"/>
      </top>
      <bottom style="thin">
        <color indexed="64"/>
      </bottom>
      <diagonal/>
    </border>
    <border>
      <left style="thin">
        <color indexed="64"/>
      </left>
      <right/>
      <top style="thin">
        <color indexed="64"/>
      </top>
      <bottom style="thin">
        <color theme="1" tint="0.499984740745262"/>
      </bottom>
      <diagonal/>
    </border>
    <border>
      <left/>
      <right style="thin">
        <color indexed="64"/>
      </right>
      <top style="thin">
        <color indexed="64"/>
      </top>
      <bottom style="thin">
        <color theme="1" tint="0.499984740745262"/>
      </bottom>
      <diagonal/>
    </border>
    <border>
      <left style="thin">
        <color indexed="64"/>
      </left>
      <right/>
      <top style="thin">
        <color theme="1" tint="0.499984740745262"/>
      </top>
      <bottom style="thin">
        <color theme="1" tint="0.499984740745262"/>
      </bottom>
      <diagonal/>
    </border>
    <border>
      <left/>
      <right style="thin">
        <color indexed="64"/>
      </right>
      <top style="thin">
        <color theme="1" tint="0.499984740745262"/>
      </top>
      <bottom style="thin">
        <color theme="1" tint="0.499984740745262"/>
      </bottom>
      <diagonal/>
    </border>
    <border>
      <left style="thin">
        <color indexed="64"/>
      </left>
      <right/>
      <top/>
      <bottom style="thin">
        <color theme="1" tint="0.499984740745262"/>
      </bottom>
      <diagonal/>
    </border>
    <border>
      <left/>
      <right style="thin">
        <color indexed="64"/>
      </right>
      <top/>
      <bottom style="thin">
        <color theme="1" tint="0.499984740745262"/>
      </bottom>
      <diagonal/>
    </border>
    <border>
      <left style="thin">
        <color indexed="64"/>
      </left>
      <right/>
      <top style="thin">
        <color theme="1" tint="0.499984740745262"/>
      </top>
      <bottom/>
      <diagonal/>
    </border>
    <border>
      <left/>
      <right style="thin">
        <color indexed="64"/>
      </right>
      <top style="thin">
        <color theme="1" tint="0.499984740745262"/>
      </top>
      <bottom/>
      <diagonal/>
    </border>
    <border>
      <left style="thin">
        <color theme="0" tint="-0.34998626667073579"/>
      </left>
      <right style="thin">
        <color indexed="64"/>
      </right>
      <top style="thin">
        <color indexed="64"/>
      </top>
      <bottom style="thin">
        <color theme="0" tint="-0.34998626667073579"/>
      </bottom>
      <diagonal/>
    </border>
    <border>
      <left style="thin">
        <color theme="0" tint="-0.34998626667073579"/>
      </left>
      <right style="thin">
        <color indexed="64"/>
      </right>
      <top style="thin">
        <color theme="0" tint="-0.34998626667073579"/>
      </top>
      <bottom style="thin">
        <color theme="0" tint="-0.34998626667073579"/>
      </bottom>
      <diagonal/>
    </border>
    <border>
      <left style="thin">
        <color theme="0" tint="-0.34998626667073579"/>
      </left>
      <right style="thin">
        <color indexed="64"/>
      </right>
      <top style="thin">
        <color theme="0" tint="-0.34998626667073579"/>
      </top>
      <bottom style="thin">
        <color indexed="64"/>
      </bottom>
      <diagonal/>
    </border>
    <border>
      <left style="thin">
        <color theme="0" tint="-0.34998626667073579"/>
      </left>
      <right style="thin">
        <color indexed="64"/>
      </right>
      <top style="medium">
        <color indexed="64"/>
      </top>
      <bottom style="thin">
        <color theme="0" tint="-0.34998626667073579"/>
      </bottom>
      <diagonal/>
    </border>
    <border>
      <left style="thin">
        <color indexed="64"/>
      </left>
      <right style="medium">
        <color indexed="64"/>
      </right>
      <top style="medium">
        <color indexed="64"/>
      </top>
      <bottom style="thin">
        <color theme="1" tint="0.499984740745262"/>
      </bottom>
      <diagonal/>
    </border>
    <border>
      <left style="medium">
        <color indexed="64"/>
      </left>
      <right/>
      <top style="thin">
        <color theme="0" tint="-0.34998626667073579"/>
      </top>
      <bottom style="thin">
        <color theme="0" tint="-0.34998626667073579"/>
      </bottom>
      <diagonal/>
    </border>
    <border>
      <left style="thin">
        <color indexed="64"/>
      </left>
      <right style="medium">
        <color indexed="64"/>
      </right>
      <top style="thin">
        <color theme="1" tint="0.499984740745262"/>
      </top>
      <bottom style="thin">
        <color theme="1" tint="0.499984740745262"/>
      </bottom>
      <diagonal/>
    </border>
    <border>
      <left style="medium">
        <color indexed="64"/>
      </left>
      <right style="thin">
        <color theme="0" tint="-0.34998626667073579"/>
      </right>
      <top style="thin">
        <color theme="0" tint="-0.34998626667073579"/>
      </top>
      <bottom style="thin">
        <color indexed="64"/>
      </bottom>
      <diagonal/>
    </border>
    <border>
      <left style="thin">
        <color indexed="64"/>
      </left>
      <right style="medium">
        <color indexed="64"/>
      </right>
      <top style="thin">
        <color theme="1" tint="0.499984740745262"/>
      </top>
      <bottom style="thin">
        <color indexed="64"/>
      </bottom>
      <diagonal/>
    </border>
    <border>
      <left style="medium">
        <color indexed="64"/>
      </left>
      <right style="thin">
        <color theme="0" tint="-0.34998626667073579"/>
      </right>
      <top style="thin">
        <color indexed="64"/>
      </top>
      <bottom style="thin">
        <color theme="0" tint="-0.34998626667073579"/>
      </bottom>
      <diagonal/>
    </border>
    <border>
      <left style="thin">
        <color indexed="64"/>
      </left>
      <right style="medium">
        <color indexed="64"/>
      </right>
      <top style="thin">
        <color indexed="64"/>
      </top>
      <bottom style="thin">
        <color theme="1" tint="0.499984740745262"/>
      </bottom>
      <diagonal/>
    </border>
    <border>
      <left style="thin">
        <color theme="0" tint="-0.34998626667073579"/>
      </left>
      <right style="thin">
        <color indexed="64"/>
      </right>
      <top style="thin">
        <color theme="0" tint="-0.34998626667073579"/>
      </top>
      <bottom style="medium">
        <color indexed="64"/>
      </bottom>
      <diagonal/>
    </border>
    <border>
      <left style="thin">
        <color indexed="64"/>
      </left>
      <right style="medium">
        <color indexed="64"/>
      </right>
      <top style="thin">
        <color theme="1" tint="0.499984740745262"/>
      </top>
      <bottom style="medium">
        <color indexed="64"/>
      </bottom>
      <diagonal/>
    </border>
    <border>
      <left style="thin">
        <color indexed="64"/>
      </left>
      <right/>
      <top style="thin">
        <color theme="0" tint="-0.34998626667073579"/>
      </top>
      <bottom style="thin">
        <color theme="0" tint="-0.34998626667073579"/>
      </bottom>
      <diagonal/>
    </border>
    <border>
      <left style="thin">
        <color indexed="64"/>
      </left>
      <right/>
      <top style="thin">
        <color theme="0" tint="-0.34998626667073579"/>
      </top>
      <bottom style="thin">
        <color indexed="64"/>
      </bottom>
      <diagonal/>
    </border>
    <border>
      <left style="thin">
        <color indexed="64"/>
      </left>
      <right/>
      <top style="thin">
        <color theme="0" tint="-0.34998626667073579"/>
      </top>
      <bottom/>
      <diagonal/>
    </border>
    <border>
      <left style="thin">
        <color theme="0" tint="-0.34998626667073579"/>
      </left>
      <right style="thin">
        <color theme="0" tint="-0.34998626667073579"/>
      </right>
      <top style="thin">
        <color theme="0" tint="-0.34998626667073579"/>
      </top>
      <bottom style="thin">
        <color indexed="64"/>
      </bottom>
      <diagonal/>
    </border>
    <border>
      <left/>
      <right style="medium">
        <color indexed="64"/>
      </right>
      <top style="medium">
        <color indexed="64"/>
      </top>
      <bottom style="thin">
        <color theme="0" tint="-0.499984740745262"/>
      </bottom>
      <diagonal/>
    </border>
    <border>
      <left style="medium">
        <color indexed="64"/>
      </left>
      <right/>
      <top style="thin">
        <color theme="0" tint="-0.34998626667073579"/>
      </top>
      <bottom/>
      <diagonal/>
    </border>
    <border>
      <left style="thin">
        <color indexed="64"/>
      </left>
      <right style="medium">
        <color indexed="64"/>
      </right>
      <top style="thin">
        <color theme="1" tint="0.499984740745262"/>
      </top>
      <bottom/>
      <diagonal/>
    </border>
    <border>
      <left style="thin">
        <color theme="0" tint="-0.34998626667073579"/>
      </left>
      <right style="thin">
        <color theme="0" tint="-0.34998626667073579"/>
      </right>
      <top style="medium">
        <color indexed="64"/>
      </top>
      <bottom style="thin">
        <color theme="0" tint="-0.34998626667073579"/>
      </bottom>
      <diagonal/>
    </border>
    <border>
      <left style="medium">
        <color indexed="64"/>
      </left>
      <right style="thin">
        <color theme="0" tint="-0.34998626667073579"/>
      </right>
      <top style="thin">
        <color theme="0" tint="-0.34998626667073579"/>
      </top>
      <bottom style="medium">
        <color theme="1"/>
      </bottom>
      <diagonal/>
    </border>
    <border>
      <left/>
      <right style="medium">
        <color indexed="64"/>
      </right>
      <top style="thin">
        <color theme="0" tint="-0.499984740745262"/>
      </top>
      <bottom style="medium">
        <color theme="1"/>
      </bottom>
      <diagonal/>
    </border>
    <border>
      <left style="medium">
        <color indexed="64"/>
      </left>
      <right style="thin">
        <color theme="0" tint="-0.34998626667073579"/>
      </right>
      <top style="medium">
        <color theme="1"/>
      </top>
      <bottom style="thin">
        <color theme="0" tint="-0.34998626667073579"/>
      </bottom>
      <diagonal/>
    </border>
    <border>
      <left/>
      <right style="medium">
        <color indexed="64"/>
      </right>
      <top style="medium">
        <color theme="1"/>
      </top>
      <bottom style="thin">
        <color theme="0" tint="-0.499984740745262"/>
      </bottom>
      <diagonal/>
    </border>
    <border>
      <left style="thin">
        <color theme="0" tint="-0.34998626667073579"/>
      </left>
      <right style="medium">
        <color indexed="64"/>
      </right>
      <top style="thin">
        <color theme="0" tint="-0.499984740745262"/>
      </top>
      <bottom style="medium">
        <color indexed="64"/>
      </bottom>
      <diagonal/>
    </border>
    <border>
      <left style="thin">
        <color indexed="64"/>
      </left>
      <right style="thin">
        <color indexed="64"/>
      </right>
      <top style="thin">
        <color theme="1" tint="0.499984740745262"/>
      </top>
      <bottom/>
      <diagonal/>
    </border>
    <border>
      <left/>
      <right/>
      <top/>
      <bottom style="medium">
        <color indexed="64"/>
      </bottom>
      <diagonal/>
    </border>
    <border>
      <left/>
      <right style="thin">
        <color rgb="FF000000"/>
      </right>
      <top/>
      <bottom/>
      <diagonal/>
    </border>
    <border>
      <left style="thin">
        <color theme="0" tint="-0.34998626667073579"/>
      </left>
      <right/>
      <top style="thin">
        <color theme="0" tint="-0.34998626667073579"/>
      </top>
      <bottom/>
      <diagonal/>
    </border>
    <border>
      <left style="thin">
        <color rgb="FF000000"/>
      </left>
      <right style="medium">
        <color indexed="64"/>
      </right>
      <top/>
      <bottom/>
      <diagonal/>
    </border>
    <border>
      <left style="thin">
        <color theme="0" tint="-0.34998626667073579"/>
      </left>
      <right/>
      <top/>
      <bottom style="thin">
        <color theme="0" tint="-0.34998626667073579"/>
      </bottom>
      <diagonal/>
    </border>
    <border>
      <left style="dotted">
        <color indexed="64"/>
      </left>
      <right/>
      <top/>
      <bottom/>
      <diagonal/>
    </border>
    <border>
      <left style="thin">
        <color indexed="64"/>
      </left>
      <right/>
      <top/>
      <bottom style="thin">
        <color theme="0" tint="-0.34998626667073579"/>
      </bottom>
      <diagonal/>
    </border>
    <border>
      <left/>
      <right/>
      <top/>
      <bottom style="thin">
        <color theme="0" tint="-0.34998626667073579"/>
      </bottom>
      <diagonal/>
    </border>
    <border>
      <left/>
      <right style="thin">
        <color indexed="64"/>
      </right>
      <top/>
      <bottom style="thin">
        <color theme="0" tint="-0.34998626667073579"/>
      </bottom>
      <diagonal/>
    </border>
    <border>
      <left/>
      <right/>
      <top style="medium">
        <color indexed="64"/>
      </top>
      <bottom/>
      <diagonal/>
    </border>
    <border>
      <left/>
      <right style="dotted">
        <color indexed="64"/>
      </right>
      <top/>
      <bottom/>
      <diagonal/>
    </border>
    <border>
      <left style="thin">
        <color indexed="64"/>
      </left>
      <right/>
      <top/>
      <bottom/>
      <diagonal/>
    </border>
  </borders>
  <cellStyleXfs count="3">
    <xf numFmtId="0" fontId="0" fillId="0" borderId="0"/>
    <xf numFmtId="0" fontId="3" fillId="0" borderId="0" applyNumberFormat="0" applyFill="0" applyBorder="0" applyAlignment="0" applyProtection="0"/>
    <xf numFmtId="0" fontId="5" fillId="3" borderId="42" applyNumberFormat="0" applyFont="0" applyAlignment="0" applyProtection="0"/>
  </cellStyleXfs>
  <cellXfs count="380">
    <xf numFmtId="0" fontId="0" fillId="0" borderId="0" xfId="0"/>
    <xf numFmtId="0" fontId="0" fillId="0" borderId="0" xfId="0" applyNumberFormat="1"/>
    <xf numFmtId="0" fontId="9" fillId="0" borderId="0" xfId="0" applyFont="1" applyAlignment="1">
      <alignment vertical="center"/>
    </xf>
    <xf numFmtId="0" fontId="9" fillId="0" borderId="0" xfId="0" applyFont="1" applyAlignment="1">
      <alignment horizontal="center" vertical="center"/>
    </xf>
    <xf numFmtId="0" fontId="11" fillId="0" borderId="0" xfId="0" applyFont="1" applyAlignment="1">
      <alignment horizontal="left" vertical="center"/>
    </xf>
    <xf numFmtId="0" fontId="9" fillId="0" borderId="0" xfId="0" applyFont="1" applyAlignment="1">
      <alignment horizontal="left" vertical="center"/>
    </xf>
    <xf numFmtId="0" fontId="12" fillId="0" borderId="0" xfId="0" applyFont="1" applyAlignment="1">
      <alignment horizontal="left" vertical="center"/>
    </xf>
    <xf numFmtId="0" fontId="11" fillId="0" borderId="4" xfId="0" applyFont="1" applyBorder="1" applyAlignment="1" applyProtection="1">
      <alignment horizontal="left" vertical="center" wrapText="1"/>
      <protection locked="0"/>
    </xf>
    <xf numFmtId="0" fontId="9" fillId="0" borderId="0" xfId="0" applyFont="1" applyAlignment="1">
      <alignment horizontal="right" vertical="center" wrapText="1"/>
    </xf>
    <xf numFmtId="0" fontId="11" fillId="0" borderId="4" xfId="0" applyFont="1" applyBorder="1" applyAlignment="1" applyProtection="1">
      <alignment horizontal="left" vertical="center"/>
      <protection locked="0"/>
    </xf>
    <xf numFmtId="0" fontId="9" fillId="0" borderId="0" xfId="0" applyFont="1" applyAlignment="1">
      <alignment horizontal="center" vertical="center" wrapText="1"/>
    </xf>
    <xf numFmtId="0" fontId="13" fillId="0" borderId="0" xfId="0" applyFont="1" applyAlignment="1">
      <alignment horizontal="left" vertical="center"/>
    </xf>
    <xf numFmtId="0" fontId="9" fillId="0" borderId="0" xfId="0" applyFont="1" applyBorder="1" applyAlignment="1">
      <alignment horizontal="center" vertical="top" wrapText="1"/>
    </xf>
    <xf numFmtId="0" fontId="9" fillId="0" borderId="0" xfId="0" applyFont="1" applyBorder="1" applyAlignment="1">
      <alignment horizontal="left" vertical="top" wrapText="1"/>
    </xf>
    <xf numFmtId="49" fontId="9" fillId="0" borderId="0" xfId="0" applyNumberFormat="1" applyFont="1" applyFill="1" applyBorder="1" applyAlignment="1" applyProtection="1">
      <alignment horizontal="left" vertical="top" wrapText="1"/>
      <protection locked="0"/>
    </xf>
    <xf numFmtId="0" fontId="13" fillId="0" borderId="0" xfId="0" applyFont="1" applyAlignment="1">
      <alignment horizontal="center" vertical="center"/>
    </xf>
    <xf numFmtId="0" fontId="9" fillId="0" borderId="0" xfId="0" applyFont="1" applyBorder="1" applyAlignment="1">
      <alignment horizontal="center" vertical="top"/>
    </xf>
    <xf numFmtId="49" fontId="9" fillId="2" borderId="0" xfId="0" applyNumberFormat="1" applyFont="1" applyFill="1" applyBorder="1" applyAlignment="1" applyProtection="1">
      <alignment horizontal="left" vertical="top" wrapText="1"/>
      <protection locked="0"/>
    </xf>
    <xf numFmtId="49" fontId="9" fillId="2" borderId="0" xfId="0" applyNumberFormat="1" applyFont="1" applyFill="1" applyAlignment="1" applyProtection="1">
      <alignment horizontal="left" vertical="top" wrapText="1"/>
      <protection locked="0"/>
    </xf>
    <xf numFmtId="0" fontId="9" fillId="0" borderId="0" xfId="0" applyFont="1" applyBorder="1" applyAlignment="1">
      <alignment horizontal="center" vertical="center" wrapText="1"/>
    </xf>
    <xf numFmtId="0" fontId="9" fillId="0" borderId="0" xfId="0" applyFont="1" applyBorder="1" applyAlignment="1">
      <alignment vertical="center" wrapText="1"/>
    </xf>
    <xf numFmtId="0" fontId="9" fillId="0" borderId="0" xfId="0" applyFont="1" applyAlignment="1">
      <alignment horizontal="left" vertical="center" wrapText="1"/>
    </xf>
    <xf numFmtId="0" fontId="11" fillId="0" borderId="0" xfId="0" applyFont="1" applyAlignment="1">
      <alignment horizontal="center" vertical="center"/>
    </xf>
    <xf numFmtId="0" fontId="11" fillId="0" borderId="0" xfId="0" applyFont="1" applyBorder="1" applyAlignment="1">
      <alignment horizontal="left" vertical="center" wrapText="1"/>
    </xf>
    <xf numFmtId="0" fontId="11" fillId="0" borderId="0" xfId="0" applyFont="1" applyAlignment="1">
      <alignment vertical="center"/>
    </xf>
    <xf numFmtId="0" fontId="10" fillId="0" borderId="0" xfId="0" applyFont="1" applyBorder="1" applyAlignment="1" applyProtection="1">
      <alignment horizontal="left" vertical="center"/>
      <protection hidden="1"/>
    </xf>
    <xf numFmtId="0" fontId="18" fillId="0" borderId="0" xfId="0" applyFont="1" applyBorder="1" applyAlignment="1">
      <alignment horizontal="left" vertical="center"/>
    </xf>
    <xf numFmtId="0" fontId="11" fillId="3" borderId="67" xfId="2" applyFont="1" applyBorder="1" applyAlignment="1" applyProtection="1">
      <alignment horizontal="left" vertical="center" wrapText="1"/>
      <protection hidden="1"/>
    </xf>
    <xf numFmtId="0" fontId="11" fillId="0" borderId="69" xfId="0" applyNumberFormat="1" applyFont="1" applyBorder="1" applyAlignment="1" applyProtection="1">
      <alignment horizontal="left" vertical="center" wrapText="1"/>
      <protection locked="0"/>
    </xf>
    <xf numFmtId="0" fontId="11" fillId="0" borderId="71" xfId="0" applyNumberFormat="1" applyFont="1" applyBorder="1" applyAlignment="1" applyProtection="1">
      <alignment horizontal="left" vertical="center" wrapText="1"/>
      <protection locked="0"/>
    </xf>
    <xf numFmtId="0" fontId="11" fillId="0" borderId="73" xfId="0" applyNumberFormat="1" applyFont="1" applyBorder="1" applyAlignment="1" applyProtection="1">
      <alignment horizontal="left" vertical="center" wrapText="1"/>
      <protection locked="0"/>
    </xf>
    <xf numFmtId="165" fontId="11" fillId="0" borderId="82" xfId="0" applyNumberFormat="1" applyFont="1" applyBorder="1" applyAlignment="1" applyProtection="1">
      <alignment horizontal="left" vertical="center" wrapText="1"/>
      <protection locked="0"/>
    </xf>
    <xf numFmtId="0" fontId="11" fillId="3" borderId="67" xfId="2" applyNumberFormat="1" applyFont="1" applyBorder="1" applyAlignment="1" applyProtection="1">
      <alignment horizontal="left" vertical="center" wrapText="1"/>
      <protection hidden="1"/>
    </xf>
    <xf numFmtId="0" fontId="11" fillId="3" borderId="69" xfId="2" applyNumberFormat="1" applyFont="1" applyBorder="1" applyAlignment="1" applyProtection="1">
      <alignment horizontal="left" vertical="center" wrapText="1"/>
      <protection hidden="1"/>
    </xf>
    <xf numFmtId="1" fontId="11" fillId="0" borderId="69" xfId="0" applyNumberFormat="1" applyFont="1" applyBorder="1" applyAlignment="1" applyProtection="1">
      <alignment horizontal="left" vertical="center" wrapText="1"/>
      <protection locked="0"/>
    </xf>
    <xf numFmtId="0" fontId="11" fillId="0" borderId="75" xfId="0" applyNumberFormat="1" applyFont="1" applyBorder="1" applyAlignment="1" applyProtection="1">
      <alignment horizontal="left" vertical="center" wrapText="1"/>
      <protection locked="0"/>
    </xf>
    <xf numFmtId="0" fontId="19" fillId="0" borderId="83" xfId="0" applyFont="1" applyBorder="1" applyAlignment="1">
      <alignment horizontal="left" vertical="center" wrapText="1"/>
    </xf>
    <xf numFmtId="49" fontId="11" fillId="0" borderId="80" xfId="0" applyNumberFormat="1" applyFont="1" applyBorder="1" applyAlignment="1" applyProtection="1">
      <alignment horizontal="left" vertical="center" wrapText="1"/>
      <protection locked="0"/>
    </xf>
    <xf numFmtId="0" fontId="19" fillId="0" borderId="13" xfId="0" applyFont="1" applyBorder="1" applyAlignment="1">
      <alignment horizontal="left" vertical="center" wrapText="1"/>
    </xf>
    <xf numFmtId="49" fontId="11" fillId="0" borderId="33" xfId="0" applyNumberFormat="1" applyFont="1" applyBorder="1" applyAlignment="1" applyProtection="1">
      <alignment horizontal="left" vertical="center" wrapText="1"/>
      <protection locked="0"/>
    </xf>
    <xf numFmtId="165" fontId="11" fillId="0" borderId="89" xfId="0" applyNumberFormat="1" applyFont="1" applyBorder="1" applyAlignment="1" applyProtection="1">
      <alignment horizontal="left" vertical="center" wrapText="1"/>
      <protection locked="0"/>
    </xf>
    <xf numFmtId="0" fontId="19" fillId="0" borderId="17" xfId="0" applyFont="1" applyBorder="1" applyAlignment="1">
      <alignment horizontal="left" vertical="center" wrapText="1"/>
    </xf>
    <xf numFmtId="165" fontId="11" fillId="0" borderId="33" xfId="0" applyNumberFormat="1" applyFont="1" applyBorder="1" applyAlignment="1" applyProtection="1">
      <alignment horizontal="left" vertical="center" wrapText="1"/>
      <protection locked="0"/>
    </xf>
    <xf numFmtId="0" fontId="19" fillId="0" borderId="36" xfId="0" applyFont="1" applyBorder="1" applyAlignment="1">
      <alignment horizontal="left" vertical="center" wrapText="1"/>
    </xf>
    <xf numFmtId="49" fontId="11" fillId="0" borderId="37" xfId="0" applyNumberFormat="1" applyFont="1" applyBorder="1" applyAlignment="1" applyProtection="1">
      <alignment horizontal="left" vertical="center" wrapText="1"/>
      <protection locked="0"/>
    </xf>
    <xf numFmtId="0" fontId="19" fillId="0" borderId="15" xfId="0" applyFont="1" applyBorder="1" applyAlignment="1">
      <alignment horizontal="left" vertical="center" wrapText="1"/>
    </xf>
    <xf numFmtId="49" fontId="11" fillId="0" borderId="85" xfId="0" applyNumberFormat="1" applyFont="1" applyBorder="1" applyAlignment="1" applyProtection="1">
      <alignment horizontal="left" vertical="center" wrapText="1"/>
      <protection locked="0"/>
    </xf>
    <xf numFmtId="0" fontId="19" fillId="0" borderId="14" xfId="0" applyFont="1" applyBorder="1" applyAlignment="1">
      <alignment horizontal="left" vertical="center" wrapText="1"/>
    </xf>
    <xf numFmtId="49" fontId="11" fillId="0" borderId="87" xfId="0" applyNumberFormat="1" applyFont="1" applyBorder="1" applyAlignment="1" applyProtection="1">
      <alignment horizontal="left" vertical="center" wrapText="1"/>
      <protection locked="0"/>
    </xf>
    <xf numFmtId="49" fontId="11" fillId="0" borderId="88" xfId="0" applyNumberFormat="1" applyFont="1" applyBorder="1" applyAlignment="1" applyProtection="1">
      <alignment horizontal="left" vertical="center" wrapText="1"/>
      <protection locked="0"/>
    </xf>
    <xf numFmtId="0" fontId="18" fillId="0" borderId="0" xfId="0" applyFont="1" applyAlignment="1">
      <alignment vertical="center"/>
    </xf>
    <xf numFmtId="0" fontId="18" fillId="0" borderId="0" xfId="0" applyFont="1" applyAlignment="1">
      <alignment horizontal="center" vertical="center"/>
    </xf>
    <xf numFmtId="0" fontId="10" fillId="0" borderId="0" xfId="0" applyFont="1" applyBorder="1" applyAlignment="1" applyProtection="1">
      <alignment vertical="center"/>
      <protection hidden="1"/>
    </xf>
    <xf numFmtId="0" fontId="18" fillId="0" borderId="0" xfId="0" applyFont="1" applyBorder="1" applyAlignment="1">
      <alignment vertical="center"/>
    </xf>
    <xf numFmtId="0" fontId="10" fillId="0" borderId="0" xfId="0" applyFont="1" applyBorder="1" applyAlignment="1">
      <alignment vertical="center"/>
    </xf>
    <xf numFmtId="0" fontId="19" fillId="0" borderId="40" xfId="0" applyFont="1" applyBorder="1" applyAlignment="1">
      <alignment horizontal="left" vertical="center" wrapText="1"/>
    </xf>
    <xf numFmtId="0" fontId="19" fillId="0" borderId="79" xfId="0" applyFont="1" applyBorder="1" applyAlignment="1">
      <alignment horizontal="left" vertical="center" wrapText="1"/>
    </xf>
    <xf numFmtId="0" fontId="11" fillId="0" borderId="0" xfId="0" applyFont="1" applyBorder="1" applyAlignment="1">
      <alignment horizontal="left" vertical="center"/>
    </xf>
    <xf numFmtId="49" fontId="19" fillId="0" borderId="10" xfId="0" applyNumberFormat="1" applyFont="1" applyBorder="1" applyAlignment="1">
      <alignment horizontal="left" vertical="center"/>
    </xf>
    <xf numFmtId="49" fontId="19" fillId="0" borderId="39" xfId="0" applyNumberFormat="1" applyFont="1" applyBorder="1" applyAlignment="1">
      <alignment horizontal="left" vertical="center"/>
    </xf>
    <xf numFmtId="49" fontId="20" fillId="0" borderId="41" xfId="0" applyNumberFormat="1" applyFont="1" applyBorder="1" applyAlignment="1" applyProtection="1">
      <alignment horizontal="center" vertical="center"/>
      <protection locked="0"/>
    </xf>
    <xf numFmtId="0" fontId="21" fillId="0" borderId="0" xfId="0" applyFont="1" applyAlignment="1">
      <alignment horizontal="left" vertical="center"/>
    </xf>
    <xf numFmtId="0" fontId="15" fillId="0" borderId="91" xfId="0" applyNumberFormat="1" applyFont="1" applyBorder="1" applyAlignment="1">
      <alignment horizontal="center" vertical="center"/>
    </xf>
    <xf numFmtId="0" fontId="21" fillId="0" borderId="0" xfId="0" applyFont="1" applyAlignment="1">
      <alignment horizontal="left" vertical="center" wrapText="1"/>
    </xf>
    <xf numFmtId="0" fontId="10" fillId="0" borderId="90" xfId="0" applyFont="1" applyBorder="1" applyAlignment="1">
      <alignment vertical="center"/>
    </xf>
    <xf numFmtId="0" fontId="18" fillId="0" borderId="90" xfId="0" applyFont="1" applyBorder="1" applyAlignment="1">
      <alignment horizontal="left" vertical="center"/>
    </xf>
    <xf numFmtId="4" fontId="9" fillId="0" borderId="93" xfId="0" applyNumberFormat="1" applyFont="1" applyBorder="1" applyAlignment="1" applyProtection="1">
      <alignment horizontal="left" vertical="center" wrapText="1"/>
      <protection locked="0"/>
    </xf>
    <xf numFmtId="0" fontId="22" fillId="0" borderId="0" xfId="0" applyFont="1" applyAlignment="1">
      <alignment horizontal="left" vertical="center"/>
    </xf>
    <xf numFmtId="0" fontId="15" fillId="0" borderId="19" xfId="0" applyFont="1" applyBorder="1" applyAlignment="1">
      <alignment horizontal="left" vertical="center"/>
    </xf>
    <xf numFmtId="0" fontId="11" fillId="0" borderId="22" xfId="0" applyFont="1" applyBorder="1" applyAlignment="1">
      <alignment horizontal="left" vertical="center" wrapText="1"/>
    </xf>
    <xf numFmtId="4" fontId="11" fillId="0" borderId="26" xfId="0" applyNumberFormat="1" applyFont="1" applyBorder="1" applyAlignment="1" applyProtection="1">
      <alignment horizontal="left" vertical="center" wrapText="1"/>
    </xf>
    <xf numFmtId="0" fontId="15" fillId="0" borderId="20" xfId="0" applyFont="1" applyBorder="1" applyAlignment="1">
      <alignment horizontal="left" vertical="center"/>
    </xf>
    <xf numFmtId="0" fontId="9" fillId="0" borderId="18" xfId="0" applyFont="1" applyBorder="1" applyAlignment="1">
      <alignment horizontal="left" vertical="center" wrapText="1"/>
    </xf>
    <xf numFmtId="4" fontId="9" fillId="0" borderId="27" xfId="0" applyNumberFormat="1" applyFont="1" applyBorder="1" applyAlignment="1" applyProtection="1">
      <alignment horizontal="left" vertical="center" wrapText="1"/>
      <protection locked="0"/>
    </xf>
    <xf numFmtId="0" fontId="15" fillId="0" borderId="21" xfId="0" applyFont="1" applyBorder="1" applyAlignment="1">
      <alignment horizontal="left" vertical="center"/>
    </xf>
    <xf numFmtId="0" fontId="19" fillId="0" borderId="23" xfId="0" applyFont="1" applyBorder="1" applyAlignment="1">
      <alignment horizontal="left" vertical="center" wrapText="1"/>
    </xf>
    <xf numFmtId="4" fontId="9" fillId="0" borderId="28" xfId="0" applyNumberFormat="1" applyFont="1" applyBorder="1" applyAlignment="1" applyProtection="1">
      <alignment horizontal="left" vertical="center" wrapText="1"/>
      <protection locked="0"/>
    </xf>
    <xf numFmtId="0" fontId="15" fillId="0" borderId="24" xfId="0" applyFont="1" applyBorder="1" applyAlignment="1">
      <alignment horizontal="left" vertical="center"/>
    </xf>
    <xf numFmtId="0" fontId="23" fillId="0" borderId="25" xfId="0" applyFont="1" applyBorder="1" applyAlignment="1">
      <alignment horizontal="left" vertical="center" wrapText="1"/>
    </xf>
    <xf numFmtId="4" fontId="11" fillId="0" borderId="29" xfId="0" applyNumberFormat="1" applyFont="1" applyBorder="1" applyAlignment="1" applyProtection="1">
      <alignment horizontal="left" vertical="center" wrapText="1"/>
      <protection locked="0"/>
    </xf>
    <xf numFmtId="4" fontId="11" fillId="0" borderId="29" xfId="0" applyNumberFormat="1" applyFont="1" applyBorder="1" applyAlignment="1" applyProtection="1">
      <alignment horizontal="left" vertical="center" wrapText="1"/>
    </xf>
    <xf numFmtId="0" fontId="9" fillId="0" borderId="94" xfId="0" applyFont="1" applyBorder="1" applyAlignment="1">
      <alignment horizontal="left" vertical="center" wrapText="1"/>
    </xf>
    <xf numFmtId="0" fontId="22" fillId="0" borderId="0" xfId="0" applyFont="1" applyAlignment="1">
      <alignment horizontal="left" vertical="center" wrapText="1"/>
    </xf>
    <xf numFmtId="0" fontId="9" fillId="0" borderId="92" xfId="0" applyFont="1" applyBorder="1" applyAlignment="1">
      <alignment horizontal="left" vertical="center" wrapText="1"/>
    </xf>
    <xf numFmtId="0" fontId="11" fillId="0" borderId="25" xfId="0" applyFont="1" applyBorder="1" applyAlignment="1">
      <alignment horizontal="left" vertical="center" wrapText="1"/>
    </xf>
    <xf numFmtId="0" fontId="9" fillId="0" borderId="23" xfId="0" applyFont="1" applyBorder="1" applyAlignment="1">
      <alignment horizontal="left" vertical="center" wrapText="1"/>
    </xf>
    <xf numFmtId="0" fontId="18" fillId="0" borderId="0" xfId="0" applyFont="1" applyAlignment="1">
      <alignment horizontal="left" vertical="center"/>
    </xf>
    <xf numFmtId="0" fontId="10" fillId="0" borderId="90" xfId="0" applyFont="1" applyBorder="1" applyAlignment="1">
      <alignment horizontal="left" vertical="center"/>
    </xf>
    <xf numFmtId="0" fontId="10" fillId="0" borderId="0" xfId="0" applyFont="1" applyBorder="1" applyAlignment="1" applyProtection="1">
      <alignment horizontal="left" vertical="center"/>
    </xf>
    <xf numFmtId="0" fontId="10" fillId="0" borderId="0" xfId="0" applyFont="1" applyBorder="1" applyAlignment="1">
      <alignment horizontal="left" vertical="center"/>
    </xf>
    <xf numFmtId="0" fontId="11" fillId="0" borderId="5" xfId="0" applyFont="1" applyBorder="1" applyAlignment="1" applyProtection="1">
      <alignment horizontal="left" vertical="center" wrapText="1"/>
    </xf>
    <xf numFmtId="0" fontId="11" fillId="0" borderId="7" xfId="0" applyFont="1" applyBorder="1" applyAlignment="1" applyProtection="1">
      <alignment horizontal="left" vertical="center" wrapText="1"/>
    </xf>
    <xf numFmtId="0" fontId="11" fillId="0" borderId="30" xfId="0" applyFont="1" applyFill="1" applyBorder="1" applyAlignment="1" applyProtection="1">
      <alignment horizontal="left" vertical="center" wrapText="1"/>
    </xf>
    <xf numFmtId="0" fontId="22" fillId="0" borderId="0" xfId="0" applyFont="1" applyAlignment="1" applyProtection="1">
      <alignment horizontal="left" vertical="center"/>
    </xf>
    <xf numFmtId="0" fontId="11" fillId="0" borderId="4" xfId="0" applyFont="1" applyBorder="1" applyAlignment="1" applyProtection="1">
      <alignment horizontal="left" vertical="center" wrapText="1"/>
    </xf>
    <xf numFmtId="49" fontId="9" fillId="0" borderId="4" xfId="0" applyNumberFormat="1" applyFont="1" applyBorder="1" applyAlignment="1" applyProtection="1">
      <alignment horizontal="left" vertical="center" wrapText="1"/>
    </xf>
    <xf numFmtId="49" fontId="9" fillId="0" borderId="4" xfId="0" applyNumberFormat="1" applyFont="1" applyBorder="1" applyAlignment="1" applyProtection="1">
      <alignment horizontal="left" vertical="center" wrapText="1"/>
      <protection locked="0"/>
    </xf>
    <xf numFmtId="0" fontId="17" fillId="0" borderId="1" xfId="1" applyFont="1" applyBorder="1" applyAlignment="1">
      <alignment horizontal="left" vertical="center" wrapText="1"/>
    </xf>
    <xf numFmtId="0" fontId="9" fillId="0" borderId="1" xfId="0" applyFont="1" applyBorder="1" applyAlignment="1">
      <alignment horizontal="left" vertical="center" wrapText="1"/>
    </xf>
    <xf numFmtId="49" fontId="9" fillId="0" borderId="6" xfId="0" applyNumberFormat="1" applyFont="1" applyBorder="1" applyAlignment="1" applyProtection="1">
      <alignment horizontal="left" vertical="center" wrapText="1"/>
      <protection locked="0"/>
    </xf>
    <xf numFmtId="0" fontId="17" fillId="0" borderId="9" xfId="1" applyFont="1" applyBorder="1" applyAlignment="1">
      <alignment horizontal="left" vertical="center" wrapText="1"/>
    </xf>
    <xf numFmtId="49" fontId="9" fillId="0" borderId="7" xfId="0" applyNumberFormat="1" applyFont="1" applyBorder="1" applyAlignment="1" applyProtection="1">
      <alignment horizontal="left" vertical="center" wrapText="1"/>
      <protection locked="0"/>
    </xf>
    <xf numFmtId="0" fontId="17" fillId="0" borderId="30" xfId="1" applyFont="1" applyBorder="1" applyAlignment="1">
      <alignment horizontal="left" vertical="center" wrapText="1"/>
    </xf>
    <xf numFmtId="49" fontId="9" fillId="0" borderId="4" xfId="0" applyNumberFormat="1" applyFont="1" applyBorder="1" applyAlignment="1">
      <alignment horizontal="left" vertical="center" wrapText="1"/>
    </xf>
    <xf numFmtId="49" fontId="9" fillId="0" borderId="6" xfId="0" applyNumberFormat="1" applyFont="1" applyBorder="1" applyAlignment="1">
      <alignment horizontal="left" vertical="center" wrapText="1"/>
    </xf>
    <xf numFmtId="49" fontId="9" fillId="2" borderId="0" xfId="0" applyNumberFormat="1" applyFont="1" applyFill="1" applyBorder="1" applyAlignment="1" applyProtection="1">
      <alignment horizontal="left" vertical="center" wrapText="1"/>
      <protection locked="0"/>
    </xf>
    <xf numFmtId="164" fontId="10" fillId="2" borderId="0" xfId="0" applyNumberFormat="1" applyFont="1" applyFill="1" applyBorder="1" applyAlignment="1">
      <alignment horizontal="left" vertical="center"/>
    </xf>
    <xf numFmtId="164" fontId="10" fillId="2" borderId="0" xfId="0" applyNumberFormat="1" applyFont="1" applyFill="1" applyBorder="1" applyAlignment="1">
      <alignment vertical="center"/>
    </xf>
    <xf numFmtId="164" fontId="18" fillId="2" borderId="0" xfId="0" applyNumberFormat="1" applyFont="1" applyFill="1" applyBorder="1" applyAlignment="1">
      <alignment horizontal="left" vertical="center"/>
    </xf>
    <xf numFmtId="0" fontId="10" fillId="2" borderId="0" xfId="0" applyFont="1" applyFill="1" applyBorder="1" applyAlignment="1">
      <alignment horizontal="left" vertical="center"/>
    </xf>
    <xf numFmtId="0" fontId="18" fillId="2" borderId="0" xfId="0" applyFont="1" applyFill="1" applyBorder="1" applyAlignment="1">
      <alignment horizontal="left" vertical="center"/>
    </xf>
    <xf numFmtId="0" fontId="18" fillId="2" borderId="0" xfId="0" applyFont="1" applyFill="1" applyBorder="1" applyAlignment="1">
      <alignment vertical="center"/>
    </xf>
    <xf numFmtId="0" fontId="18" fillId="2" borderId="90" xfId="0" applyFont="1" applyFill="1" applyBorder="1" applyAlignment="1">
      <alignment horizontal="left" vertical="center"/>
    </xf>
    <xf numFmtId="0" fontId="18" fillId="2" borderId="90" xfId="0" applyFont="1" applyFill="1" applyBorder="1" applyAlignment="1">
      <alignment vertical="center"/>
    </xf>
    <xf numFmtId="0" fontId="10" fillId="2" borderId="0" xfId="0" applyFont="1" applyFill="1" applyBorder="1" applyAlignment="1">
      <alignment vertical="center"/>
    </xf>
    <xf numFmtId="0" fontId="10" fillId="2" borderId="3" xfId="0" applyFont="1" applyFill="1" applyBorder="1" applyAlignment="1">
      <alignment horizontal="left" vertical="center"/>
    </xf>
    <xf numFmtId="0" fontId="10" fillId="2" borderId="3" xfId="0" applyFont="1" applyFill="1" applyBorder="1" applyAlignment="1">
      <alignment vertical="center"/>
    </xf>
    <xf numFmtId="0" fontId="9" fillId="2" borderId="4" xfId="0" applyFont="1" applyFill="1" applyBorder="1" applyAlignment="1">
      <alignment horizontal="left" vertical="center" wrapText="1"/>
    </xf>
    <xf numFmtId="0" fontId="9" fillId="2" borderId="6" xfId="0" applyFont="1" applyFill="1" applyBorder="1" applyAlignment="1">
      <alignment horizontal="left" vertical="center" wrapText="1"/>
    </xf>
    <xf numFmtId="0" fontId="25" fillId="2" borderId="0" xfId="0" applyFont="1" applyFill="1" applyAlignment="1">
      <alignment horizontal="left" vertical="center"/>
    </xf>
    <xf numFmtId="49" fontId="9" fillId="2" borderId="4" xfId="0" applyNumberFormat="1" applyFont="1" applyFill="1" applyBorder="1" applyAlignment="1" applyProtection="1">
      <alignment horizontal="left" vertical="center" wrapText="1"/>
      <protection locked="0"/>
    </xf>
    <xf numFmtId="1" fontId="9" fillId="2" borderId="4" xfId="0" applyNumberFormat="1" applyFont="1" applyFill="1" applyBorder="1" applyAlignment="1" applyProtection="1">
      <alignment horizontal="left" vertical="center" wrapText="1"/>
      <protection locked="0"/>
    </xf>
    <xf numFmtId="164" fontId="8" fillId="0" borderId="0" xfId="0" applyNumberFormat="1" applyFont="1" applyAlignment="1">
      <alignment vertical="center" wrapText="1"/>
    </xf>
    <xf numFmtId="164" fontId="10" fillId="0" borderId="0" xfId="0" applyNumberFormat="1" applyFont="1" applyBorder="1" applyAlignment="1">
      <alignment horizontal="left" vertical="center" wrapText="1"/>
    </xf>
    <xf numFmtId="0" fontId="10" fillId="0" borderId="90" xfId="0" applyFont="1" applyBorder="1" applyAlignment="1">
      <alignment horizontal="left" vertical="center" wrapText="1"/>
    </xf>
    <xf numFmtId="0" fontId="10" fillId="0" borderId="0" xfId="0" applyFont="1" applyBorder="1" applyAlignment="1">
      <alignment vertical="center" wrapText="1"/>
    </xf>
    <xf numFmtId="0" fontId="26" fillId="0" borderId="7" xfId="0" applyFont="1" applyBorder="1" applyAlignment="1">
      <alignment horizontal="left" vertical="center" wrapText="1"/>
    </xf>
    <xf numFmtId="0" fontId="9" fillId="0" borderId="2" xfId="0" applyFont="1" applyBorder="1" applyAlignment="1" applyProtection="1">
      <alignment horizontal="justify" vertical="center" wrapText="1"/>
      <protection locked="0"/>
    </xf>
    <xf numFmtId="0" fontId="9" fillId="0" borderId="4" xfId="0" applyFont="1" applyBorder="1" applyAlignment="1" applyProtection="1">
      <alignment horizontal="left" vertical="center" wrapText="1"/>
      <protection locked="0"/>
    </xf>
    <xf numFmtId="0" fontId="9" fillId="0" borderId="1" xfId="0" applyFont="1" applyBorder="1" applyAlignment="1" applyProtection="1">
      <alignment horizontal="left" vertical="center" wrapText="1"/>
      <protection locked="0"/>
    </xf>
    <xf numFmtId="0" fontId="9" fillId="0" borderId="8" xfId="0" applyFont="1" applyBorder="1" applyAlignment="1" applyProtection="1">
      <alignment horizontal="justify" vertical="center" wrapText="1"/>
      <protection locked="0"/>
    </xf>
    <xf numFmtId="0" fontId="9" fillId="0" borderId="6" xfId="0" applyFont="1" applyBorder="1" applyAlignment="1" applyProtection="1">
      <alignment horizontal="left" vertical="center" wrapText="1"/>
      <protection locked="0"/>
    </xf>
    <xf numFmtId="0" fontId="9" fillId="0" borderId="9" xfId="0" applyFont="1" applyBorder="1" applyAlignment="1" applyProtection="1">
      <alignment horizontal="left" vertical="center" wrapText="1"/>
      <protection locked="0"/>
    </xf>
    <xf numFmtId="164" fontId="10" fillId="0" borderId="0" xfId="0" applyNumberFormat="1" applyFont="1" applyBorder="1" applyAlignment="1">
      <alignment horizontal="left" vertical="center"/>
    </xf>
    <xf numFmtId="164" fontId="10" fillId="0" borderId="90" xfId="0" applyNumberFormat="1" applyFont="1" applyBorder="1" applyAlignment="1">
      <alignment horizontal="left" vertical="center"/>
    </xf>
    <xf numFmtId="0" fontId="9" fillId="0" borderId="4" xfId="0" applyFont="1" applyBorder="1" applyAlignment="1" applyProtection="1">
      <alignment horizontal="left" vertical="center" wrapText="1"/>
    </xf>
    <xf numFmtId="0" fontId="9" fillId="0" borderId="4" xfId="0" applyFont="1" applyBorder="1" applyAlignment="1">
      <alignment horizontal="left" vertical="center" wrapText="1"/>
    </xf>
    <xf numFmtId="0" fontId="9" fillId="0" borderId="6" xfId="0" applyFont="1" applyBorder="1" applyAlignment="1">
      <alignment horizontal="left" vertical="center" wrapText="1"/>
    </xf>
    <xf numFmtId="0" fontId="26" fillId="0" borderId="5" xfId="0" applyFont="1" applyBorder="1" applyAlignment="1">
      <alignment horizontal="left" vertical="center" wrapText="1"/>
    </xf>
    <xf numFmtId="0" fontId="9" fillId="0" borderId="2" xfId="0" applyNumberFormat="1" applyFont="1" applyBorder="1" applyAlignment="1" applyProtection="1">
      <alignment horizontal="left" vertical="center" wrapText="1"/>
      <protection locked="0"/>
    </xf>
    <xf numFmtId="49" fontId="9" fillId="0" borderId="1" xfId="0" applyNumberFormat="1" applyFont="1" applyBorder="1" applyAlignment="1" applyProtection="1">
      <alignment horizontal="left" vertical="center" wrapText="1"/>
      <protection locked="0"/>
    </xf>
    <xf numFmtId="0" fontId="9" fillId="0" borderId="8" xfId="0" applyNumberFormat="1" applyFont="1" applyBorder="1" applyAlignment="1" applyProtection="1">
      <alignment horizontal="left" vertical="center" wrapText="1"/>
      <protection locked="0"/>
    </xf>
    <xf numFmtId="49" fontId="9" fillId="0" borderId="9" xfId="0" applyNumberFormat="1" applyFont="1" applyBorder="1" applyAlignment="1" applyProtection="1">
      <alignment horizontal="left" vertical="center" wrapText="1"/>
      <protection locked="0"/>
    </xf>
    <xf numFmtId="0" fontId="27" fillId="0" borderId="0" xfId="0" applyFont="1" applyAlignment="1">
      <alignment vertical="center"/>
    </xf>
    <xf numFmtId="0" fontId="6" fillId="0" borderId="0" xfId="0" applyFont="1" applyBorder="1" applyAlignment="1">
      <alignment vertical="center"/>
    </xf>
    <xf numFmtId="0" fontId="6" fillId="0" borderId="0" xfId="0" applyFont="1" applyBorder="1" applyAlignment="1">
      <alignment horizontal="left" vertical="center"/>
    </xf>
    <xf numFmtId="0" fontId="19" fillId="0" borderId="4" xfId="0" applyFont="1" applyBorder="1" applyAlignment="1">
      <alignment horizontal="left" vertical="center" wrapText="1"/>
    </xf>
    <xf numFmtId="0" fontId="27" fillId="0" borderId="0" xfId="0" applyFont="1" applyAlignment="1" applyProtection="1">
      <alignment vertical="center"/>
    </xf>
    <xf numFmtId="0" fontId="26" fillId="0" borderId="7" xfId="0" applyFont="1" applyBorder="1" applyAlignment="1" applyProtection="1">
      <alignment horizontal="left" vertical="center" wrapText="1"/>
    </xf>
    <xf numFmtId="1" fontId="23" fillId="0" borderId="2" xfId="0" applyNumberFormat="1" applyFont="1" applyBorder="1" applyAlignment="1" applyProtection="1">
      <alignment horizontal="left" vertical="center" wrapText="1"/>
    </xf>
    <xf numFmtId="1" fontId="19" fillId="0" borderId="2" xfId="0" applyNumberFormat="1" applyFont="1" applyBorder="1" applyAlignment="1" applyProtection="1">
      <alignment horizontal="left" vertical="center" wrapText="1"/>
    </xf>
    <xf numFmtId="49" fontId="19" fillId="0" borderId="4" xfId="0" applyNumberFormat="1" applyFont="1" applyBorder="1" applyAlignment="1" applyProtection="1">
      <alignment horizontal="left" vertical="center" wrapText="1"/>
      <protection locked="0"/>
    </xf>
    <xf numFmtId="4" fontId="19" fillId="0" borderId="4" xfId="0" applyNumberFormat="1" applyFont="1" applyBorder="1" applyAlignment="1" applyProtection="1">
      <alignment horizontal="left" vertical="center" wrapText="1"/>
      <protection locked="0"/>
    </xf>
    <xf numFmtId="0" fontId="19" fillId="0" borderId="4" xfId="0" applyFont="1" applyBorder="1" applyAlignment="1" applyProtection="1">
      <alignment horizontal="left" vertical="center" wrapText="1"/>
      <protection locked="0"/>
    </xf>
    <xf numFmtId="14" fontId="19" fillId="0" borderId="4" xfId="0" applyNumberFormat="1" applyFont="1" applyBorder="1" applyAlignment="1" applyProtection="1">
      <alignment horizontal="left" vertical="center" wrapText="1"/>
      <protection locked="0"/>
    </xf>
    <xf numFmtId="1" fontId="23" fillId="0" borderId="8" xfId="0" applyNumberFormat="1" applyFont="1" applyBorder="1" applyAlignment="1" applyProtection="1">
      <alignment horizontal="left" vertical="center" wrapText="1"/>
    </xf>
    <xf numFmtId="1" fontId="19" fillId="0" borderId="8" xfId="0" applyNumberFormat="1" applyFont="1" applyBorder="1" applyAlignment="1" applyProtection="1">
      <alignment horizontal="left" vertical="center" wrapText="1"/>
    </xf>
    <xf numFmtId="49" fontId="19" fillId="0" borderId="6" xfId="0" applyNumberFormat="1" applyFont="1" applyBorder="1" applyAlignment="1" applyProtection="1">
      <alignment horizontal="left" vertical="center" wrapText="1"/>
      <protection locked="0"/>
    </xf>
    <xf numFmtId="4" fontId="19" fillId="0" borderId="6" xfId="0" applyNumberFormat="1" applyFont="1" applyBorder="1" applyAlignment="1" applyProtection="1">
      <alignment horizontal="left" vertical="center" wrapText="1"/>
      <protection locked="0"/>
    </xf>
    <xf numFmtId="0" fontId="19" fillId="0" borderId="6" xfId="0" applyFont="1" applyBorder="1" applyAlignment="1" applyProtection="1">
      <alignment horizontal="left" vertical="center" wrapText="1"/>
      <protection locked="0"/>
    </xf>
    <xf numFmtId="14" fontId="19" fillId="0" borderId="6" xfId="0" applyNumberFormat="1" applyFont="1" applyBorder="1" applyAlignment="1" applyProtection="1">
      <alignment horizontal="left" vertical="center" wrapText="1"/>
      <protection locked="0"/>
    </xf>
    <xf numFmtId="0" fontId="27" fillId="0" borderId="0" xfId="0" applyFont="1" applyAlignment="1" applyProtection="1">
      <alignment vertical="center" wrapText="1"/>
    </xf>
    <xf numFmtId="0" fontId="29" fillId="0" borderId="0" xfId="0" applyFont="1" applyBorder="1" applyAlignment="1" applyProtection="1">
      <alignment horizontal="left" vertical="center" wrapText="1"/>
    </xf>
    <xf numFmtId="0" fontId="8" fillId="0" borderId="0" xfId="0" applyFont="1" applyBorder="1" applyAlignment="1">
      <alignment vertical="center"/>
    </xf>
    <xf numFmtId="0" fontId="8" fillId="0" borderId="0" xfId="0" applyFont="1" applyBorder="1" applyAlignment="1">
      <alignment horizontal="left" vertical="center"/>
    </xf>
    <xf numFmtId="0" fontId="8" fillId="0" borderId="0" xfId="0" applyFont="1" applyBorder="1" applyAlignment="1">
      <alignment horizontal="center" vertical="center"/>
    </xf>
    <xf numFmtId="0" fontId="11" fillId="0" borderId="0" xfId="0" applyFont="1" applyBorder="1" applyAlignment="1">
      <alignment vertical="center"/>
    </xf>
    <xf numFmtId="0" fontId="9" fillId="0" borderId="20" xfId="0" applyFont="1" applyBorder="1" applyAlignment="1">
      <alignment vertical="center"/>
    </xf>
    <xf numFmtId="0" fontId="12" fillId="0" borderId="0" xfId="0" applyFont="1" applyAlignment="1">
      <alignment vertical="center"/>
    </xf>
    <xf numFmtId="49" fontId="11" fillId="0" borderId="12" xfId="0" applyNumberFormat="1" applyFont="1" applyBorder="1" applyAlignment="1" applyProtection="1">
      <alignment horizontal="left" vertical="center"/>
      <protection locked="0"/>
    </xf>
    <xf numFmtId="49" fontId="11" fillId="0" borderId="38" xfId="0" applyNumberFormat="1" applyFont="1" applyBorder="1" applyAlignment="1" applyProtection="1">
      <alignment horizontal="left" vertical="center" wrapText="1"/>
      <protection locked="0"/>
    </xf>
    <xf numFmtId="0" fontId="2" fillId="0" borderId="0" xfId="0" applyFont="1" applyAlignment="1">
      <alignment vertical="center"/>
    </xf>
    <xf numFmtId="0" fontId="2" fillId="0" borderId="0" xfId="0" applyFont="1" applyAlignment="1">
      <alignment horizontal="left" vertical="center"/>
    </xf>
    <xf numFmtId="0" fontId="2" fillId="0" borderId="0" xfId="0" applyFont="1" applyAlignment="1" applyProtection="1">
      <alignment horizontal="left" vertical="center"/>
    </xf>
    <xf numFmtId="0" fontId="2" fillId="0" borderId="0" xfId="0" applyFont="1" applyAlignment="1" applyProtection="1">
      <alignment vertical="center"/>
    </xf>
    <xf numFmtId="0" fontId="2" fillId="0" borderId="0" xfId="0" applyFont="1" applyAlignment="1">
      <alignment vertical="center" wrapText="1"/>
    </xf>
    <xf numFmtId="0" fontId="2" fillId="0" borderId="0" xfId="0" applyFont="1" applyAlignment="1">
      <alignment horizontal="center" vertical="center" wrapText="1"/>
    </xf>
    <xf numFmtId="0" fontId="2" fillId="2" borderId="0" xfId="0" applyFont="1" applyFill="1" applyAlignment="1">
      <alignment vertical="center"/>
    </xf>
    <xf numFmtId="0" fontId="2" fillId="2" borderId="0" xfId="0" applyFont="1" applyFill="1" applyAlignment="1">
      <alignment horizontal="center" vertical="center"/>
    </xf>
    <xf numFmtId="0" fontId="2" fillId="2" borderId="0" xfId="0" applyFont="1" applyFill="1" applyAlignment="1" applyProtection="1">
      <alignment vertical="center"/>
      <protection locked="0"/>
    </xf>
    <xf numFmtId="0" fontId="2" fillId="0" borderId="0" xfId="0" applyFont="1" applyAlignment="1">
      <alignment horizontal="left" vertical="center" wrapText="1"/>
    </xf>
    <xf numFmtId="0" fontId="2" fillId="0" borderId="0" xfId="0" applyFont="1" applyAlignment="1" applyProtection="1">
      <alignment vertical="center" wrapText="1"/>
      <protection locked="0"/>
    </xf>
    <xf numFmtId="0" fontId="2" fillId="0" borderId="0" xfId="0" applyFont="1" applyAlignment="1" applyProtection="1">
      <alignment vertical="center"/>
      <protection locked="0"/>
    </xf>
    <xf numFmtId="0" fontId="2" fillId="0" borderId="0" xfId="0" applyFont="1" applyAlignment="1" applyProtection="1">
      <alignment vertical="center" wrapText="1"/>
    </xf>
    <xf numFmtId="0" fontId="2" fillId="0" borderId="0" xfId="0" applyFont="1" applyAlignment="1">
      <alignment horizontal="center" vertical="center"/>
    </xf>
    <xf numFmtId="0" fontId="2" fillId="0" borderId="0" xfId="0" applyFont="1"/>
    <xf numFmtId="1" fontId="23" fillId="0" borderId="2" xfId="0" applyNumberFormat="1" applyFont="1" applyBorder="1" applyAlignment="1" applyProtection="1">
      <alignment horizontal="center" vertical="center" wrapText="1"/>
    </xf>
    <xf numFmtId="1" fontId="23" fillId="0" borderId="8" xfId="0" applyNumberFormat="1" applyFont="1" applyBorder="1" applyAlignment="1" applyProtection="1">
      <alignment horizontal="center" vertical="center" wrapText="1"/>
    </xf>
    <xf numFmtId="0" fontId="9" fillId="0" borderId="0" xfId="0" applyFont="1" applyAlignment="1">
      <alignment vertical="center" wrapText="1"/>
    </xf>
    <xf numFmtId="14" fontId="9" fillId="0" borderId="0" xfId="0" applyNumberFormat="1" applyFont="1" applyAlignment="1">
      <alignment vertical="center" wrapText="1"/>
    </xf>
    <xf numFmtId="14" fontId="9" fillId="0" borderId="0" xfId="0" applyNumberFormat="1" applyFont="1" applyAlignment="1">
      <alignment vertical="center"/>
    </xf>
    <xf numFmtId="0" fontId="9" fillId="0" borderId="3" xfId="0" applyFont="1" applyBorder="1" applyAlignment="1">
      <alignment vertical="center" wrapText="1"/>
    </xf>
    <xf numFmtId="0" fontId="26" fillId="2" borderId="7" xfId="0" applyFont="1" applyFill="1" applyBorder="1" applyAlignment="1">
      <alignment horizontal="left" vertical="center" wrapText="1"/>
    </xf>
    <xf numFmtId="0" fontId="23" fillId="0" borderId="0" xfId="0" applyFont="1" applyBorder="1" applyAlignment="1" applyProtection="1">
      <alignment horizontal="left" vertical="center" wrapText="1"/>
    </xf>
    <xf numFmtId="0" fontId="26" fillId="0" borderId="7" xfId="0" applyFont="1" applyBorder="1" applyAlignment="1" applyProtection="1">
      <alignment horizontal="center" vertical="center" wrapText="1"/>
    </xf>
    <xf numFmtId="49" fontId="31" fillId="0" borderId="4" xfId="0" applyNumberFormat="1" applyFont="1" applyBorder="1" applyAlignment="1" applyProtection="1">
      <alignment horizontal="left" vertical="center" wrapText="1"/>
    </xf>
    <xf numFmtId="49" fontId="31" fillId="0" borderId="4" xfId="0" applyNumberFormat="1" applyFont="1" applyBorder="1" applyAlignment="1" applyProtection="1">
      <alignment horizontal="left" vertical="center" wrapText="1"/>
      <protection locked="0"/>
    </xf>
    <xf numFmtId="0" fontId="32" fillId="0" borderId="1" xfId="1" applyFont="1" applyBorder="1" applyAlignment="1">
      <alignment horizontal="left" vertical="center" wrapText="1"/>
    </xf>
    <xf numFmtId="49" fontId="9" fillId="2" borderId="4" xfId="0" applyNumberFormat="1" applyFont="1" applyFill="1" applyBorder="1" applyAlignment="1" applyProtection="1">
      <alignment horizontal="left" vertical="top" wrapText="1"/>
      <protection locked="0"/>
    </xf>
    <xf numFmtId="49" fontId="16" fillId="2" borderId="0" xfId="0" applyNumberFormat="1" applyFont="1" applyFill="1" applyBorder="1" applyAlignment="1" applyProtection="1">
      <alignment horizontal="center" vertical="center" wrapText="1"/>
    </xf>
    <xf numFmtId="49" fontId="9" fillId="2" borderId="3" xfId="0" applyNumberFormat="1" applyFont="1" applyFill="1" applyBorder="1" applyAlignment="1" applyProtection="1">
      <alignment horizontal="left" vertical="top" wrapText="1"/>
      <protection locked="0"/>
    </xf>
    <xf numFmtId="0" fontId="14" fillId="0" borderId="0" xfId="0" applyFont="1" applyBorder="1" applyAlignment="1">
      <alignment horizontal="left" vertical="top" wrapText="1"/>
    </xf>
    <xf numFmtId="0" fontId="0" fillId="0" borderId="0" xfId="0" applyAlignment="1">
      <alignment wrapText="1"/>
    </xf>
    <xf numFmtId="49" fontId="0" fillId="0" borderId="0" xfId="0" applyNumberFormat="1" applyAlignment="1">
      <alignment wrapText="1"/>
    </xf>
    <xf numFmtId="49" fontId="33" fillId="0" borderId="4" xfId="0" applyNumberFormat="1" applyFont="1" applyBorder="1" applyAlignment="1">
      <alignment horizontal="left" vertical="center" wrapText="1"/>
    </xf>
    <xf numFmtId="49" fontId="33" fillId="0" borderId="4" xfId="0" applyNumberFormat="1" applyFont="1" applyBorder="1" applyAlignment="1" applyProtection="1">
      <alignment horizontal="left" vertical="center" wrapText="1"/>
      <protection locked="0"/>
    </xf>
    <xf numFmtId="0" fontId="34" fillId="0" borderId="1" xfId="1" applyFont="1" applyBorder="1" applyAlignment="1">
      <alignment horizontal="left" vertical="center" wrapText="1"/>
    </xf>
    <xf numFmtId="0" fontId="10" fillId="0" borderId="0" xfId="0" applyFont="1" applyBorder="1" applyAlignment="1">
      <alignment vertical="center"/>
    </xf>
    <xf numFmtId="0" fontId="15" fillId="0" borderId="0" xfId="0" applyFont="1" applyAlignment="1">
      <alignment horizontal="center" vertical="center"/>
    </xf>
    <xf numFmtId="0" fontId="14" fillId="2" borderId="1" xfId="0" applyFont="1" applyFill="1" applyBorder="1" applyAlignment="1" applyProtection="1">
      <alignment horizontal="left" vertical="center"/>
    </xf>
    <xf numFmtId="0" fontId="15" fillId="0" borderId="41" xfId="0" applyFont="1" applyBorder="1" applyAlignment="1" applyProtection="1">
      <alignment horizontal="center" vertical="center" wrapText="1"/>
      <protection locked="0"/>
    </xf>
    <xf numFmtId="0" fontId="14" fillId="0" borderId="1" xfId="0" applyFont="1" applyBorder="1" applyAlignment="1" applyProtection="1">
      <alignment horizontal="left" vertical="center"/>
    </xf>
    <xf numFmtId="0" fontId="14" fillId="0" borderId="1" xfId="0" applyFont="1" applyBorder="1" applyAlignment="1">
      <alignment horizontal="left" vertical="center"/>
    </xf>
    <xf numFmtId="0" fontId="36" fillId="0" borderId="0" xfId="0" applyFont="1" applyBorder="1" applyAlignment="1">
      <alignment horizontal="center" vertical="top" wrapText="1"/>
    </xf>
    <xf numFmtId="49" fontId="9" fillId="2" borderId="10" xfId="0" applyNumberFormat="1" applyFont="1" applyFill="1" applyBorder="1" applyAlignment="1" applyProtection="1">
      <alignment horizontal="left" vertical="top" wrapText="1"/>
      <protection locked="0"/>
    </xf>
    <xf numFmtId="0" fontId="9" fillId="0" borderId="0" xfId="0" applyFont="1" applyFill="1" applyAlignment="1">
      <alignment horizontal="center" vertical="top"/>
    </xf>
    <xf numFmtId="0" fontId="9" fillId="0" borderId="0" xfId="0" applyFont="1" applyFill="1" applyAlignment="1">
      <alignment horizontal="justify" vertical="top"/>
    </xf>
    <xf numFmtId="0" fontId="9" fillId="0" borderId="0" xfId="0" quotePrefix="1" applyFont="1" applyFill="1" applyAlignment="1">
      <alignment horizontal="justify" vertical="top"/>
    </xf>
    <xf numFmtId="14" fontId="9" fillId="0" borderId="3" xfId="0" applyNumberFormat="1" applyFont="1" applyFill="1" applyBorder="1" applyAlignment="1">
      <alignment horizontal="justify" vertical="top"/>
    </xf>
    <xf numFmtId="0" fontId="9" fillId="0" borderId="3" xfId="0" applyNumberFormat="1" applyFont="1" applyFill="1" applyBorder="1" applyAlignment="1">
      <alignment horizontal="justify" vertical="top"/>
    </xf>
    <xf numFmtId="0" fontId="37" fillId="0" borderId="0" xfId="1" applyFont="1"/>
    <xf numFmtId="0" fontId="10" fillId="0" borderId="0" xfId="0" applyFont="1" applyBorder="1" applyAlignment="1">
      <alignment vertical="center"/>
    </xf>
    <xf numFmtId="0" fontId="9" fillId="0" borderId="0" xfId="0" applyFont="1" applyAlignment="1">
      <alignment horizontal="left" vertical="center" wrapText="1"/>
    </xf>
    <xf numFmtId="0" fontId="17" fillId="0" borderId="0" xfId="1" applyFont="1" applyAlignment="1">
      <alignment horizontal="left" vertical="center"/>
    </xf>
    <xf numFmtId="0" fontId="10" fillId="0" borderId="0" xfId="0" applyFont="1" applyAlignment="1">
      <alignment horizontal="left" vertical="center"/>
    </xf>
    <xf numFmtId="0" fontId="10" fillId="0" borderId="0" xfId="0" applyFont="1" applyAlignment="1">
      <alignment horizontal="right" vertical="center"/>
    </xf>
    <xf numFmtId="0" fontId="9" fillId="0" borderId="0" xfId="0" applyFont="1" applyAlignment="1">
      <alignment horizontal="right" vertical="center" wrapText="1"/>
    </xf>
    <xf numFmtId="0" fontId="9" fillId="0" borderId="11" xfId="0" applyFont="1" applyBorder="1" applyAlignment="1">
      <alignment horizontal="right" vertical="center" wrapText="1"/>
    </xf>
    <xf numFmtId="0" fontId="14" fillId="0" borderId="0" xfId="0" applyFont="1" applyAlignment="1">
      <alignment horizontal="left" vertical="center" wrapText="1"/>
    </xf>
    <xf numFmtId="0" fontId="16" fillId="0" borderId="0" xfId="0" applyFont="1" applyAlignment="1">
      <alignment horizontal="left" vertical="center" wrapText="1"/>
    </xf>
    <xf numFmtId="0" fontId="9" fillId="0" borderId="0" xfId="0" applyFont="1" applyAlignment="1">
      <alignment horizontal="right" vertical="center"/>
    </xf>
    <xf numFmtId="0" fontId="9" fillId="0" borderId="11" xfId="0" applyFont="1" applyBorder="1" applyAlignment="1">
      <alignment horizontal="right" vertical="center"/>
    </xf>
    <xf numFmtId="0" fontId="10" fillId="0" borderId="90" xfId="0" applyFont="1" applyBorder="1" applyAlignment="1" applyProtection="1">
      <alignment horizontal="left" vertical="center" wrapText="1"/>
      <protection hidden="1"/>
    </xf>
    <xf numFmtId="0" fontId="10" fillId="0" borderId="90" xfId="0" applyFont="1" applyBorder="1" applyAlignment="1">
      <alignment horizontal="left" vertical="center"/>
    </xf>
    <xf numFmtId="0" fontId="9" fillId="0" borderId="68" xfId="0" applyFont="1" applyBorder="1" applyAlignment="1">
      <alignment horizontal="left" vertical="center" wrapText="1"/>
    </xf>
    <xf numFmtId="0" fontId="9" fillId="0" borderId="47" xfId="0" applyFont="1" applyBorder="1" applyAlignment="1">
      <alignment horizontal="left" vertical="center" wrapText="1"/>
    </xf>
    <xf numFmtId="0" fontId="9" fillId="0" borderId="31" xfId="0" applyFont="1" applyBorder="1" applyAlignment="1">
      <alignment horizontal="left" vertical="center" wrapText="1"/>
    </xf>
    <xf numFmtId="0" fontId="9" fillId="0" borderId="66" xfId="0" applyFont="1" applyBorder="1" applyAlignment="1">
      <alignment horizontal="left" vertical="center" wrapText="1"/>
    </xf>
    <xf numFmtId="0" fontId="9" fillId="0" borderId="70" xfId="0" applyFont="1" applyBorder="1" applyAlignment="1">
      <alignment horizontal="left" vertical="center" wrapText="1"/>
    </xf>
    <xf numFmtId="0" fontId="9" fillId="0" borderId="65" xfId="0" applyFont="1" applyBorder="1" applyAlignment="1">
      <alignment horizontal="left" vertical="center" wrapText="1"/>
    </xf>
    <xf numFmtId="0" fontId="9" fillId="0" borderId="32" xfId="0" applyFont="1" applyBorder="1" applyAlignment="1">
      <alignment horizontal="left" vertical="center" wrapText="1"/>
    </xf>
    <xf numFmtId="0" fontId="9" fillId="0" borderId="64" xfId="0" applyFont="1" applyBorder="1" applyAlignment="1">
      <alignment horizontal="left" vertical="center" wrapText="1"/>
    </xf>
    <xf numFmtId="0" fontId="9" fillId="0" borderId="72" xfId="0" applyFont="1" applyBorder="1" applyAlignment="1">
      <alignment horizontal="left" vertical="center" wrapText="1"/>
    </xf>
    <xf numFmtId="0" fontId="9" fillId="0" borderId="63" xfId="0" applyFont="1" applyBorder="1" applyAlignment="1">
      <alignment horizontal="left" vertical="center" wrapText="1"/>
    </xf>
    <xf numFmtId="0" fontId="9" fillId="0" borderId="81" xfId="0" applyFont="1" applyBorder="1" applyAlignment="1">
      <alignment horizontal="left" vertical="center" wrapText="1"/>
    </xf>
    <xf numFmtId="0" fontId="9" fillId="0" borderId="51" xfId="0" applyFont="1" applyBorder="1" applyAlignment="1">
      <alignment horizontal="left" vertical="center" wrapText="1"/>
    </xf>
    <xf numFmtId="0" fontId="19" fillId="0" borderId="32" xfId="0" applyFont="1" applyBorder="1" applyAlignment="1">
      <alignment horizontal="left" vertical="center" wrapText="1"/>
    </xf>
    <xf numFmtId="0" fontId="19" fillId="0" borderId="64" xfId="0" applyFont="1" applyBorder="1" applyAlignment="1">
      <alignment horizontal="left" vertical="center" wrapText="1"/>
    </xf>
    <xf numFmtId="0" fontId="19" fillId="0" borderId="31" xfId="0" applyFont="1" applyBorder="1" applyAlignment="1">
      <alignment horizontal="left" vertical="center" wrapText="1"/>
    </xf>
    <xf numFmtId="0" fontId="19" fillId="0" borderId="66" xfId="0" applyFont="1" applyBorder="1" applyAlignment="1">
      <alignment horizontal="left" vertical="center" wrapText="1"/>
    </xf>
    <xf numFmtId="0" fontId="9" fillId="0" borderId="34" xfId="0" applyFont="1" applyBorder="1" applyAlignment="1">
      <alignment horizontal="left" vertical="center" wrapText="1"/>
    </xf>
    <xf numFmtId="0" fontId="9" fillId="0" borderId="84" xfId="0" applyFont="1" applyBorder="1" applyAlignment="1">
      <alignment horizontal="left" vertical="center" wrapText="1"/>
    </xf>
    <xf numFmtId="0" fontId="9" fillId="0" borderId="13" xfId="0" applyFont="1" applyBorder="1" applyAlignment="1">
      <alignment horizontal="left" vertical="center" wrapText="1"/>
    </xf>
    <xf numFmtId="0" fontId="9" fillId="0" borderId="35" xfId="0" applyFont="1" applyBorder="1" applyAlignment="1">
      <alignment horizontal="left" vertical="center" wrapText="1"/>
    </xf>
    <xf numFmtId="0" fontId="9" fillId="0" borderId="74" xfId="0" applyFont="1" applyBorder="1" applyAlignment="1">
      <alignment horizontal="left" vertical="center" wrapText="1"/>
    </xf>
    <xf numFmtId="0" fontId="9" fillId="0" borderId="86" xfId="0" applyFont="1" applyFill="1" applyBorder="1" applyAlignment="1">
      <alignment horizontal="left" vertical="center" wrapText="1"/>
    </xf>
    <xf numFmtId="0" fontId="9" fillId="0" borderId="32" xfId="0" applyFont="1" applyFill="1" applyBorder="1" applyAlignment="1">
      <alignment horizontal="left" vertical="center" wrapText="1"/>
    </xf>
    <xf numFmtId="0" fontId="9" fillId="0" borderId="34" xfId="0" applyFont="1" applyFill="1" applyBorder="1" applyAlignment="1">
      <alignment horizontal="left" vertical="center" wrapText="1"/>
    </xf>
    <xf numFmtId="0" fontId="9" fillId="0" borderId="84" xfId="0" applyFont="1" applyFill="1" applyBorder="1" applyAlignment="1">
      <alignment horizontal="left" vertical="center" wrapText="1"/>
    </xf>
    <xf numFmtId="0" fontId="9" fillId="0" borderId="86" xfId="0" applyFont="1" applyBorder="1" applyAlignment="1">
      <alignment horizontal="left" vertical="center" wrapText="1"/>
    </xf>
    <xf numFmtId="0" fontId="15" fillId="0" borderId="0" xfId="0" applyFont="1" applyBorder="1" applyAlignment="1">
      <alignment horizontal="center" vertical="center" wrapText="1"/>
    </xf>
    <xf numFmtId="0" fontId="15" fillId="0" borderId="100" xfId="0" applyFont="1" applyBorder="1" applyAlignment="1">
      <alignment horizontal="center" vertical="center" wrapText="1"/>
    </xf>
    <xf numFmtId="0" fontId="14" fillId="0" borderId="1" xfId="0" applyFont="1" applyBorder="1" applyAlignment="1" applyProtection="1">
      <alignment horizontal="left" vertical="center" wrapText="1"/>
      <protection locked="0"/>
    </xf>
    <xf numFmtId="0" fontId="14" fillId="0" borderId="10" xfId="0" applyFont="1" applyBorder="1" applyAlignment="1" applyProtection="1">
      <alignment horizontal="left" vertical="center" wrapText="1"/>
      <protection locked="0"/>
    </xf>
    <xf numFmtId="0" fontId="14" fillId="0" borderId="2" xfId="0" applyFont="1" applyBorder="1" applyAlignment="1" applyProtection="1">
      <alignment horizontal="left" vertical="center" wrapText="1"/>
      <protection locked="0"/>
    </xf>
    <xf numFmtId="0" fontId="35" fillId="2" borderId="101" xfId="0" applyFont="1" applyFill="1" applyBorder="1" applyAlignment="1">
      <alignment horizontal="center" vertical="center" wrapText="1"/>
    </xf>
    <xf numFmtId="0" fontId="35" fillId="2" borderId="0" xfId="0" applyFont="1" applyFill="1" applyBorder="1" applyAlignment="1">
      <alignment horizontal="center" vertical="center" wrapText="1"/>
    </xf>
    <xf numFmtId="0" fontId="10" fillId="0" borderId="0" xfId="0" applyFont="1" applyBorder="1" applyAlignment="1" applyProtection="1">
      <alignment horizontal="left" vertical="center"/>
      <protection hidden="1"/>
    </xf>
    <xf numFmtId="49" fontId="9" fillId="0" borderId="1" xfId="0" applyNumberFormat="1" applyFont="1" applyBorder="1" applyAlignment="1" applyProtection="1">
      <alignment horizontal="left" vertical="center" wrapText="1"/>
      <protection locked="0"/>
    </xf>
    <xf numFmtId="49" fontId="9" fillId="0" borderId="10" xfId="0" applyNumberFormat="1" applyFont="1" applyBorder="1" applyAlignment="1" applyProtection="1">
      <alignment horizontal="left" vertical="center" wrapText="1"/>
      <protection locked="0"/>
    </xf>
    <xf numFmtId="49" fontId="9" fillId="0" borderId="2" xfId="0" applyNumberFormat="1" applyFont="1" applyBorder="1" applyAlignment="1" applyProtection="1">
      <alignment horizontal="left" vertical="center" wrapText="1"/>
      <protection locked="0"/>
    </xf>
    <xf numFmtId="0" fontId="15" fillId="0" borderId="0" xfId="0" applyFont="1" applyAlignment="1">
      <alignment horizontal="center" vertical="center"/>
    </xf>
    <xf numFmtId="0" fontId="15" fillId="0" borderId="0" xfId="0" applyFont="1" applyBorder="1" applyAlignment="1">
      <alignment horizontal="center" vertical="center"/>
    </xf>
    <xf numFmtId="0" fontId="11" fillId="0" borderId="57" xfId="0" applyNumberFormat="1" applyFont="1" applyBorder="1" applyAlignment="1" applyProtection="1">
      <alignment horizontal="left" vertical="center" wrapText="1"/>
      <protection hidden="1"/>
    </xf>
    <xf numFmtId="0" fontId="11" fillId="0" borderId="58" xfId="0" applyNumberFormat="1" applyFont="1" applyBorder="1" applyAlignment="1" applyProtection="1">
      <alignment horizontal="left" vertical="center" wrapText="1"/>
      <protection hidden="1"/>
    </xf>
    <xf numFmtId="0" fontId="19" fillId="0" borderId="43" xfId="0" applyFont="1" applyBorder="1" applyAlignment="1">
      <alignment horizontal="left" vertical="center" wrapText="1"/>
    </xf>
    <xf numFmtId="0" fontId="19" fillId="0" borderId="44" xfId="0" applyFont="1" applyBorder="1" applyAlignment="1">
      <alignment horizontal="left" vertical="center" wrapText="1"/>
    </xf>
    <xf numFmtId="0" fontId="19" fillId="0" borderId="45" xfId="0" applyFont="1" applyBorder="1" applyAlignment="1">
      <alignment horizontal="left" vertical="center" wrapText="1"/>
    </xf>
    <xf numFmtId="0" fontId="19" fillId="0" borderId="76" xfId="0" applyFont="1" applyBorder="1" applyAlignment="1">
      <alignment horizontal="left" vertical="center" wrapText="1"/>
    </xf>
    <xf numFmtId="0" fontId="19" fillId="0" borderId="46" xfId="0" applyFont="1" applyBorder="1" applyAlignment="1">
      <alignment horizontal="left" vertical="center" wrapText="1"/>
    </xf>
    <xf numFmtId="0" fontId="19" fillId="0" borderId="47" xfId="0" applyFont="1" applyBorder="1" applyAlignment="1">
      <alignment horizontal="left" vertical="center" wrapText="1"/>
    </xf>
    <xf numFmtId="0" fontId="11" fillId="0" borderId="59" xfId="0" applyFont="1" applyBorder="1" applyAlignment="1" applyProtection="1">
      <alignment horizontal="left" vertical="center" wrapText="1"/>
      <protection hidden="1"/>
    </xf>
    <xf numFmtId="0" fontId="11" fillId="0" borderId="60" xfId="0" applyFont="1" applyBorder="1" applyAlignment="1" applyProtection="1">
      <alignment horizontal="left" vertical="center" wrapText="1"/>
      <protection hidden="1"/>
    </xf>
    <xf numFmtId="0" fontId="11" fillId="0" borderId="57" xfId="0" applyFont="1" applyBorder="1" applyAlignment="1" applyProtection="1">
      <alignment horizontal="left" vertical="center" wrapText="1"/>
      <protection hidden="1"/>
    </xf>
    <xf numFmtId="0" fontId="11" fillId="0" borderId="58" xfId="0" applyFont="1" applyBorder="1" applyAlignment="1" applyProtection="1">
      <alignment horizontal="left" vertical="center" wrapText="1"/>
      <protection hidden="1"/>
    </xf>
    <xf numFmtId="0" fontId="19" fillId="0" borderId="96" xfId="0" applyFont="1" applyBorder="1" applyAlignment="1">
      <alignment horizontal="left" vertical="center" wrapText="1"/>
    </xf>
    <xf numFmtId="0" fontId="19" fillId="0" borderId="97" xfId="0" applyFont="1" applyBorder="1" applyAlignment="1">
      <alignment horizontal="left" vertical="center" wrapText="1"/>
    </xf>
    <xf numFmtId="0" fontId="19" fillId="0" borderId="98" xfId="0" applyFont="1" applyBorder="1" applyAlignment="1">
      <alignment horizontal="left" vertical="center" wrapText="1"/>
    </xf>
    <xf numFmtId="0" fontId="19" fillId="0" borderId="77" xfId="0" applyFont="1" applyBorder="1" applyAlignment="1">
      <alignment horizontal="left" vertical="center" wrapText="1"/>
    </xf>
    <xf numFmtId="0" fontId="19" fillId="0" borderId="48" xfId="0" applyFont="1" applyBorder="1" applyAlignment="1">
      <alignment horizontal="left" vertical="center" wrapText="1"/>
    </xf>
    <xf numFmtId="0" fontId="19" fillId="0" borderId="49" xfId="0" applyFont="1" applyBorder="1" applyAlignment="1">
      <alignment horizontal="left" vertical="center" wrapText="1"/>
    </xf>
    <xf numFmtId="0" fontId="11" fillId="0" borderId="61" xfId="0" applyFont="1" applyBorder="1" applyAlignment="1" applyProtection="1">
      <alignment horizontal="left" vertical="center" wrapText="1"/>
      <protection hidden="1"/>
    </xf>
    <xf numFmtId="0" fontId="11" fillId="0" borderId="62" xfId="0" applyFont="1" applyBorder="1" applyAlignment="1" applyProtection="1">
      <alignment horizontal="left" vertical="center" wrapText="1"/>
      <protection hidden="1"/>
    </xf>
    <xf numFmtId="0" fontId="11" fillId="0" borderId="55" xfId="0" applyFont="1" applyBorder="1" applyAlignment="1" applyProtection="1">
      <alignment horizontal="left" vertical="center" wrapText="1"/>
      <protection hidden="1"/>
    </xf>
    <xf numFmtId="0" fontId="11" fillId="0" borderId="56" xfId="0" applyFont="1" applyBorder="1" applyAlignment="1" applyProtection="1">
      <alignment horizontal="left" vertical="center" wrapText="1"/>
      <protection hidden="1"/>
    </xf>
    <xf numFmtId="0" fontId="11" fillId="0" borderId="52" xfId="0" applyFont="1" applyBorder="1" applyAlignment="1" applyProtection="1">
      <alignment horizontal="left" vertical="center" wrapText="1"/>
      <protection hidden="1"/>
    </xf>
    <xf numFmtId="0" fontId="11" fillId="0" borderId="54" xfId="0" applyFont="1" applyBorder="1" applyAlignment="1" applyProtection="1">
      <alignment horizontal="left" vertical="center" wrapText="1"/>
      <protection hidden="1"/>
    </xf>
    <xf numFmtId="0" fontId="19" fillId="0" borderId="78" xfId="0" applyFont="1" applyBorder="1" applyAlignment="1">
      <alignment horizontal="left" vertical="center" wrapText="1"/>
    </xf>
    <xf numFmtId="0" fontId="19" fillId="0" borderId="50" xfId="0" applyFont="1" applyBorder="1" applyAlignment="1">
      <alignment horizontal="left" vertical="center" wrapText="1"/>
    </xf>
    <xf numFmtId="0" fontId="19" fillId="0" borderId="51" xfId="0" applyFont="1" applyBorder="1" applyAlignment="1">
      <alignment horizontal="left" vertical="center" wrapText="1"/>
    </xf>
    <xf numFmtId="0" fontId="19" fillId="0" borderId="52" xfId="0" applyFont="1" applyBorder="1" applyAlignment="1">
      <alignment horizontal="left" vertical="center" wrapText="1"/>
    </xf>
    <xf numFmtId="0" fontId="19" fillId="0" borderId="53" xfId="0" applyFont="1" applyBorder="1" applyAlignment="1">
      <alignment horizontal="left" vertical="center" wrapText="1"/>
    </xf>
    <xf numFmtId="0" fontId="19" fillId="0" borderId="54" xfId="0" applyFont="1" applyBorder="1" applyAlignment="1">
      <alignment horizontal="left" vertical="center" wrapText="1"/>
    </xf>
    <xf numFmtId="1" fontId="11" fillId="0" borderId="57" xfId="0" applyNumberFormat="1" applyFont="1" applyBorder="1" applyAlignment="1" applyProtection="1">
      <alignment horizontal="left" vertical="center" wrapText="1"/>
      <protection hidden="1"/>
    </xf>
    <xf numFmtId="1" fontId="11" fillId="0" borderId="58" xfId="0" applyNumberFormat="1" applyFont="1" applyBorder="1" applyAlignment="1" applyProtection="1">
      <alignment horizontal="left" vertical="center" wrapText="1"/>
      <protection hidden="1"/>
    </xf>
    <xf numFmtId="0" fontId="11" fillId="0" borderId="0" xfId="0" applyFont="1" applyBorder="1" applyAlignment="1">
      <alignment horizontal="center" vertical="center"/>
    </xf>
    <xf numFmtId="165" fontId="11" fillId="0" borderId="57" xfId="0" applyNumberFormat="1" applyFont="1" applyBorder="1" applyAlignment="1" applyProtection="1">
      <alignment horizontal="left" vertical="center" wrapText="1"/>
      <protection hidden="1"/>
    </xf>
    <xf numFmtId="165" fontId="11" fillId="0" borderId="58" xfId="0" applyNumberFormat="1" applyFont="1" applyBorder="1" applyAlignment="1" applyProtection="1">
      <alignment horizontal="left" vertical="center" wrapText="1"/>
      <protection hidden="1"/>
    </xf>
    <xf numFmtId="0" fontId="9" fillId="0" borderId="1" xfId="0" applyFont="1" applyBorder="1" applyAlignment="1">
      <alignment horizontal="left" vertical="center" wrapText="1"/>
    </xf>
    <xf numFmtId="0" fontId="9" fillId="0" borderId="2" xfId="0" applyFont="1" applyBorder="1" applyAlignment="1">
      <alignment horizontal="left" vertical="center" wrapText="1"/>
    </xf>
    <xf numFmtId="0" fontId="11" fillId="0" borderId="52" xfId="0" applyNumberFormat="1" applyFont="1" applyBorder="1" applyAlignment="1" applyProtection="1">
      <alignment horizontal="left" vertical="center" wrapText="1"/>
      <protection hidden="1"/>
    </xf>
    <xf numFmtId="0" fontId="11" fillId="0" borderId="54" xfId="0" applyNumberFormat="1" applyFont="1" applyBorder="1" applyAlignment="1" applyProtection="1">
      <alignment horizontal="left" vertical="center" wrapText="1"/>
      <protection hidden="1"/>
    </xf>
    <xf numFmtId="0" fontId="11" fillId="0" borderId="59" xfId="0" applyNumberFormat="1" applyFont="1" applyBorder="1" applyAlignment="1" applyProtection="1">
      <alignment horizontal="left" vertical="center" wrapText="1"/>
      <protection hidden="1"/>
    </xf>
    <xf numFmtId="0" fontId="11" fillId="0" borderId="60" xfId="0" applyNumberFormat="1" applyFont="1" applyBorder="1" applyAlignment="1" applyProtection="1">
      <alignment horizontal="left" vertical="center" wrapText="1"/>
      <protection hidden="1"/>
    </xf>
    <xf numFmtId="0" fontId="9" fillId="0" borderId="1" xfId="0" applyFont="1" applyBorder="1" applyAlignment="1">
      <alignment horizontal="left" vertical="center"/>
    </xf>
    <xf numFmtId="0" fontId="9" fillId="0" borderId="2" xfId="0" applyFont="1" applyBorder="1" applyAlignment="1">
      <alignment horizontal="left" vertical="center"/>
    </xf>
    <xf numFmtId="0" fontId="11" fillId="0" borderId="55" xfId="0" applyNumberFormat="1" applyFont="1" applyBorder="1" applyAlignment="1" applyProtection="1">
      <alignment horizontal="left" vertical="center" wrapText="1"/>
      <protection hidden="1"/>
    </xf>
    <xf numFmtId="0" fontId="11" fillId="0" borderId="56" xfId="0" applyNumberFormat="1" applyFont="1" applyBorder="1" applyAlignment="1" applyProtection="1">
      <alignment horizontal="left" vertical="center" wrapText="1"/>
      <protection hidden="1"/>
    </xf>
    <xf numFmtId="0" fontId="10" fillId="0" borderId="0" xfId="0" applyFont="1" applyBorder="1" applyAlignment="1">
      <alignment horizontal="left" vertical="center" wrapText="1"/>
    </xf>
    <xf numFmtId="0" fontId="10" fillId="0" borderId="0" xfId="0" applyFont="1" applyBorder="1" applyAlignment="1">
      <alignment horizontal="left" vertical="center"/>
    </xf>
    <xf numFmtId="0" fontId="10" fillId="0" borderId="0" xfId="0" applyFont="1" applyBorder="1" applyAlignment="1" applyProtection="1">
      <alignment vertical="center"/>
    </xf>
    <xf numFmtId="14" fontId="9" fillId="0" borderId="3" xfId="0" applyNumberFormat="1" applyFont="1" applyBorder="1" applyAlignment="1">
      <alignment horizontal="center" vertical="center" wrapText="1"/>
    </xf>
    <xf numFmtId="0" fontId="8" fillId="0" borderId="0" xfId="0" applyFont="1" applyAlignment="1">
      <alignment horizontal="center" vertical="center" wrapText="1"/>
    </xf>
    <xf numFmtId="0" fontId="24" fillId="0" borderId="0" xfId="0" applyFont="1" applyAlignment="1">
      <alignment horizontal="center" vertical="center" wrapText="1"/>
    </xf>
    <xf numFmtId="49" fontId="9" fillId="0" borderId="0" xfId="0" applyNumberFormat="1" applyFont="1" applyBorder="1" applyAlignment="1">
      <alignment horizontal="left" vertical="center" wrapText="1"/>
    </xf>
    <xf numFmtId="0" fontId="9" fillId="0" borderId="0" xfId="0" applyFont="1" applyAlignment="1">
      <alignment horizontal="center" vertical="center" wrapText="1"/>
    </xf>
    <xf numFmtId="0" fontId="10" fillId="0" borderId="99" xfId="0" applyFont="1" applyBorder="1" applyAlignment="1">
      <alignment horizontal="center" vertical="center"/>
    </xf>
    <xf numFmtId="164" fontId="10" fillId="2" borderId="0" xfId="0" applyNumberFormat="1" applyFont="1" applyFill="1" applyBorder="1" applyAlignment="1">
      <alignment horizontal="left" vertical="center"/>
    </xf>
    <xf numFmtId="164" fontId="10" fillId="2" borderId="0" xfId="0" applyNumberFormat="1" applyFont="1" applyFill="1" applyBorder="1" applyAlignment="1">
      <alignment horizontal="left" vertical="center" wrapText="1"/>
    </xf>
    <xf numFmtId="0" fontId="10" fillId="2" borderId="90" xfId="0" applyFont="1" applyFill="1" applyBorder="1" applyAlignment="1">
      <alignment horizontal="left" vertical="center"/>
    </xf>
    <xf numFmtId="0" fontId="9" fillId="2" borderId="1" xfId="0" applyFont="1" applyFill="1" applyBorder="1" applyAlignment="1">
      <alignment horizontal="left" vertical="center" wrapText="1"/>
    </xf>
    <xf numFmtId="0" fontId="9" fillId="2" borderId="10" xfId="0" applyFont="1" applyFill="1" applyBorder="1" applyAlignment="1">
      <alignment horizontal="left" vertical="center" wrapText="1"/>
    </xf>
    <xf numFmtId="0" fontId="10" fillId="2" borderId="3" xfId="0" applyFont="1" applyFill="1" applyBorder="1" applyAlignment="1">
      <alignment horizontal="left" vertical="center"/>
    </xf>
    <xf numFmtId="0" fontId="22" fillId="2" borderId="11" xfId="0" applyFont="1" applyFill="1" applyBorder="1" applyAlignment="1">
      <alignment horizontal="center" vertical="center"/>
    </xf>
    <xf numFmtId="0" fontId="9" fillId="2" borderId="2" xfId="0" applyFont="1" applyFill="1" applyBorder="1" applyAlignment="1">
      <alignment horizontal="left" vertical="center" wrapText="1"/>
    </xf>
    <xf numFmtId="0" fontId="9" fillId="2" borderId="6" xfId="0" applyFont="1" applyFill="1" applyBorder="1" applyAlignment="1">
      <alignment horizontal="left" vertical="center" wrapText="1"/>
    </xf>
    <xf numFmtId="0" fontId="9" fillId="2" borderId="7" xfId="0" applyFont="1" applyFill="1" applyBorder="1" applyAlignment="1">
      <alignment horizontal="left" vertical="center" wrapText="1"/>
    </xf>
    <xf numFmtId="0" fontId="10" fillId="0" borderId="3" xfId="0" applyFont="1" applyBorder="1" applyAlignment="1">
      <alignment horizontal="left" vertical="center" wrapText="1"/>
    </xf>
    <xf numFmtId="164" fontId="10" fillId="0" borderId="0" xfId="0" applyNumberFormat="1" applyFont="1" applyBorder="1" applyAlignment="1">
      <alignment horizontal="left" vertical="center" wrapText="1"/>
    </xf>
    <xf numFmtId="164" fontId="10" fillId="0" borderId="0" xfId="0" applyNumberFormat="1" applyFont="1" applyBorder="1" applyAlignment="1">
      <alignment horizontal="left" vertical="center"/>
    </xf>
    <xf numFmtId="0" fontId="10" fillId="0" borderId="90" xfId="0" applyFont="1" applyBorder="1" applyAlignment="1">
      <alignment horizontal="left" vertical="center" wrapText="1"/>
    </xf>
    <xf numFmtId="0" fontId="9" fillId="0" borderId="4" xfId="0" applyFont="1" applyBorder="1" applyAlignment="1" applyProtection="1">
      <alignment horizontal="left" vertical="center" wrapText="1"/>
    </xf>
    <xf numFmtId="0" fontId="9" fillId="0" borderId="4" xfId="0" applyFont="1" applyBorder="1" applyAlignment="1">
      <alignment horizontal="left" vertical="center" wrapText="1"/>
    </xf>
    <xf numFmtId="0" fontId="9" fillId="0" borderId="9" xfId="0" applyFont="1" applyBorder="1" applyAlignment="1">
      <alignment horizontal="left" vertical="center" wrapText="1"/>
    </xf>
    <xf numFmtId="0" fontId="9" fillId="0" borderId="16" xfId="0" applyFont="1" applyBorder="1" applyAlignment="1">
      <alignment horizontal="left" vertical="center" wrapText="1"/>
    </xf>
    <xf numFmtId="0" fontId="9" fillId="0" borderId="8" xfId="0" applyFont="1" applyBorder="1" applyAlignment="1">
      <alignment horizontal="left" vertical="center" wrapText="1"/>
    </xf>
    <xf numFmtId="0" fontId="9" fillId="0" borderId="6" xfId="0" applyFont="1" applyBorder="1" applyAlignment="1">
      <alignment horizontal="left" vertical="center" wrapText="1"/>
    </xf>
    <xf numFmtId="0" fontId="9" fillId="0" borderId="7" xfId="0" applyFont="1" applyBorder="1" applyAlignment="1">
      <alignment horizontal="left" vertical="center" wrapText="1"/>
    </xf>
    <xf numFmtId="164" fontId="10" fillId="0" borderId="90" xfId="0" applyNumberFormat="1" applyFont="1" applyBorder="1" applyAlignment="1">
      <alignment horizontal="left" vertical="center"/>
    </xf>
    <xf numFmtId="0" fontId="10" fillId="0" borderId="3" xfId="0" applyFont="1" applyBorder="1" applyAlignment="1">
      <alignment horizontal="left" vertical="center"/>
    </xf>
    <xf numFmtId="164" fontId="11" fillId="0" borderId="4" xfId="0" applyNumberFormat="1" applyFont="1" applyBorder="1" applyAlignment="1">
      <alignment horizontal="left" vertical="center" wrapText="1"/>
    </xf>
    <xf numFmtId="0" fontId="28" fillId="0" borderId="11" xfId="0" applyFont="1" applyBorder="1" applyAlignment="1">
      <alignment horizontal="left" vertical="center"/>
    </xf>
    <xf numFmtId="0" fontId="27" fillId="0" borderId="0" xfId="0" applyFont="1" applyAlignment="1" applyProtection="1">
      <alignment horizontal="left" vertical="center" wrapText="1"/>
    </xf>
    <xf numFmtId="0" fontId="19" fillId="0" borderId="1" xfId="0" applyFont="1" applyBorder="1" applyAlignment="1">
      <alignment horizontal="left" vertical="center" wrapText="1"/>
    </xf>
    <xf numFmtId="0" fontId="19" fillId="0" borderId="2" xfId="0" applyFont="1" applyBorder="1" applyAlignment="1">
      <alignment horizontal="left" vertical="center" wrapText="1"/>
    </xf>
    <xf numFmtId="0" fontId="17" fillId="0" borderId="6" xfId="1" applyFont="1" applyBorder="1" applyAlignment="1">
      <alignment horizontal="left" vertical="center" wrapText="1"/>
    </xf>
    <xf numFmtId="0" fontId="17" fillId="0" borderId="7" xfId="1" applyFont="1" applyBorder="1" applyAlignment="1">
      <alignment horizontal="left" vertical="center" wrapText="1"/>
    </xf>
    <xf numFmtId="0" fontId="9" fillId="0" borderId="0" xfId="0" applyFont="1" applyAlignment="1" applyProtection="1">
      <alignment horizontal="left" vertical="center" wrapText="1"/>
    </xf>
    <xf numFmtId="0" fontId="9" fillId="0" borderId="10" xfId="0" applyFont="1" applyBorder="1" applyAlignment="1">
      <alignment horizontal="left" vertical="center" wrapText="1"/>
    </xf>
    <xf numFmtId="0" fontId="19" fillId="0" borderId="6" xfId="0" applyFont="1" applyBorder="1" applyAlignment="1">
      <alignment horizontal="left" vertical="center" wrapText="1"/>
    </xf>
    <xf numFmtId="0" fontId="19" fillId="0" borderId="7" xfId="0" applyFont="1" applyBorder="1" applyAlignment="1">
      <alignment horizontal="left" vertical="center" wrapText="1"/>
    </xf>
    <xf numFmtId="0" fontId="22" fillId="0" borderId="11" xfId="0" applyFont="1" applyBorder="1" applyAlignment="1">
      <alignment horizontal="left" vertical="center"/>
    </xf>
    <xf numFmtId="0" fontId="9" fillId="2" borderId="95" xfId="0" applyFont="1" applyFill="1" applyBorder="1" applyAlignment="1">
      <alignment horizontal="left" vertical="center" wrapText="1"/>
    </xf>
    <xf numFmtId="0" fontId="9" fillId="2" borderId="0" xfId="0" applyFont="1" applyFill="1" applyBorder="1" applyAlignment="1">
      <alignment horizontal="left" vertical="center" wrapText="1"/>
    </xf>
    <xf numFmtId="0" fontId="19" fillId="0" borderId="10" xfId="0" applyFont="1" applyBorder="1" applyAlignment="1">
      <alignment horizontal="left" vertical="center" wrapText="1"/>
    </xf>
    <xf numFmtId="0" fontId="30" fillId="0" borderId="11" xfId="0" applyFont="1" applyBorder="1" applyAlignment="1">
      <alignment horizontal="left" vertical="center"/>
    </xf>
    <xf numFmtId="0" fontId="9" fillId="0" borderId="6" xfId="0" applyFont="1" applyBorder="1" applyAlignment="1">
      <alignment horizontal="center" vertical="center" wrapText="1"/>
    </xf>
    <xf numFmtId="0" fontId="9" fillId="0" borderId="7" xfId="0" applyFont="1" applyBorder="1" applyAlignment="1">
      <alignment horizontal="center" vertical="center" wrapText="1"/>
    </xf>
    <xf numFmtId="0" fontId="9" fillId="0" borderId="0" xfId="0" applyFont="1" applyFill="1" applyAlignment="1">
      <alignment horizontal="justify" vertical="top"/>
    </xf>
    <xf numFmtId="0" fontId="9" fillId="0" borderId="0" xfId="0" applyFont="1" applyFill="1" applyAlignment="1">
      <alignment horizontal="center" vertical="top"/>
    </xf>
    <xf numFmtId="0" fontId="9" fillId="0" borderId="0" xfId="0" applyFont="1" applyFill="1" applyAlignment="1">
      <alignment horizontal="justify" vertical="top" wrapText="1"/>
    </xf>
    <xf numFmtId="0" fontId="1" fillId="0" borderId="0" xfId="0" applyFont="1" applyFill="1" applyBorder="1" applyAlignment="1">
      <alignment horizontal="justify" vertical="top" wrapText="1"/>
    </xf>
    <xf numFmtId="0" fontId="9" fillId="0" borderId="0" xfId="0" applyFont="1" applyFill="1" applyBorder="1" applyAlignment="1">
      <alignment horizontal="justify" vertical="top" wrapText="1"/>
    </xf>
    <xf numFmtId="0" fontId="1" fillId="0" borderId="0" xfId="0" applyFont="1" applyFill="1" applyAlignment="1">
      <alignment horizontal="justify" vertical="top" wrapText="1"/>
    </xf>
    <xf numFmtId="0" fontId="9" fillId="0" borderId="3" xfId="0" applyFont="1" applyFill="1" applyBorder="1" applyAlignment="1">
      <alignment horizontal="justify" vertical="top"/>
    </xf>
    <xf numFmtId="0" fontId="1" fillId="0" borderId="0" xfId="0" quotePrefix="1" applyFont="1" applyFill="1" applyAlignment="1">
      <alignment horizontal="left" vertical="center"/>
    </xf>
    <xf numFmtId="0" fontId="9" fillId="0" borderId="0" xfId="0" quotePrefix="1" applyFont="1" applyFill="1" applyAlignment="1">
      <alignment horizontal="left" vertical="center"/>
    </xf>
    <xf numFmtId="0" fontId="9" fillId="0" borderId="0" xfId="0" quotePrefix="1" applyFont="1" applyFill="1" applyAlignment="1">
      <alignment horizontal="justify" vertical="top"/>
    </xf>
    <xf numFmtId="0" fontId="1" fillId="0" borderId="0" xfId="0" applyFont="1" applyFill="1" applyAlignment="1">
      <alignment horizontal="center" vertical="top"/>
    </xf>
    <xf numFmtId="0" fontId="10" fillId="0" borderId="16" xfId="0" applyFont="1" applyFill="1" applyBorder="1" applyAlignment="1">
      <alignment horizontal="center" vertical="center" wrapText="1"/>
    </xf>
  </cellXfs>
  <cellStyles count="3">
    <cellStyle name="Гиперссылка" xfId="1" builtinId="8"/>
    <cellStyle name="Обычный" xfId="0" builtinId="0"/>
    <cellStyle name="Примечание" xfId="2" builtinId="10"/>
  </cellStyles>
  <dxfs count="295">
    <dxf>
      <numFmt numFmtId="0" formatCode="General"/>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CCECFF"/>
        </patternFill>
      </fill>
    </dxf>
    <dxf>
      <fill>
        <patternFill>
          <bgColor rgb="FFFFFF99"/>
        </patternFill>
      </fill>
    </dxf>
    <dxf>
      <fill>
        <patternFill>
          <bgColor rgb="FFFFFFCC"/>
        </patternFill>
      </fill>
    </dxf>
    <dxf>
      <font>
        <b val="0"/>
        <i val="0"/>
        <strike val="0"/>
        <condense val="0"/>
        <extend val="0"/>
        <outline val="0"/>
        <shadow val="0"/>
        <u val="none"/>
        <vertAlign val="baseline"/>
        <sz val="10"/>
        <color rgb="FF000000"/>
        <name val="Calibri"/>
        <scheme val="minor"/>
      </font>
      <numFmt numFmtId="19" formatCode="dd/mm/yyyy"/>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19" formatCode="dd/mm/yyyy"/>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4" formatCode="#,##0.00"/>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30" formatCode="@"/>
      <alignment horizontal="left" vertical="center" textRotation="0" wrapText="1" indent="0" justifyLastLine="0" shrinkToFit="0" readingOrder="0"/>
      <border diagonalUp="0" diagonalDown="0" outline="0">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1" formatCode="0"/>
      <alignment horizontal="left" vertical="center" textRotation="0" wrapText="1" indent="0" justifyLastLine="0" shrinkToFit="0" readingOrder="0"/>
      <border diagonalUp="0" diagonalDown="0" outline="0">
        <left/>
        <right style="thin">
          <color indexed="64"/>
        </right>
        <top style="thin">
          <color indexed="64"/>
        </top>
        <bottom style="thin">
          <color indexed="64"/>
        </bottom>
      </border>
      <protection locked="1" hidden="0"/>
    </dxf>
    <dxf>
      <font>
        <b val="0"/>
        <i val="0"/>
        <strike val="0"/>
        <condense val="0"/>
        <extend val="0"/>
        <outline val="0"/>
        <shadow val="0"/>
        <u val="none"/>
        <vertAlign val="baseline"/>
        <sz val="10"/>
        <color rgb="FF000000"/>
        <name val="Calibri"/>
        <scheme val="minor"/>
      </font>
      <numFmt numFmtId="1" formatCode="0"/>
      <alignment horizontal="left" vertical="center" textRotation="0" wrapText="1" indent="0" justifyLastLine="0" shrinkToFit="0" readingOrder="0"/>
      <border diagonalUp="0" diagonalDown="0" outline="0">
        <left/>
        <right/>
        <top style="thin">
          <color indexed="64"/>
        </top>
        <bottom style="thin">
          <color indexed="64"/>
        </bottom>
      </border>
      <protection locked="1" hidden="0"/>
    </dxf>
    <dxf>
      <font>
        <b/>
        <i val="0"/>
        <strike val="0"/>
        <condense val="0"/>
        <extend val="0"/>
        <outline val="0"/>
        <shadow val="0"/>
        <u val="none"/>
        <vertAlign val="baseline"/>
        <sz val="10"/>
        <color rgb="FF000000"/>
        <name val="Calibri"/>
        <scheme val="minor"/>
      </font>
      <numFmt numFmtId="1" formatCode="0"/>
      <alignment horizontal="center" vertical="center" textRotation="0" wrapText="1" indent="0" justifyLastLine="0" shrinkToFit="0" readingOrder="0"/>
      <border diagonalUp="0" diagonalDown="0" outline="0">
        <left/>
        <right/>
        <top style="thin">
          <color indexed="64"/>
        </top>
        <bottom style="thin">
          <color indexed="64"/>
        </bottom>
      </border>
      <protection locked="1" hidden="0"/>
    </dxf>
    <dxf>
      <border outline="0">
        <top style="thin">
          <color rgb="FF000000"/>
        </top>
      </border>
    </dxf>
    <dxf>
      <border outline="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0"/>
        <color rgb="FF000000"/>
        <name val="Calibri"/>
        <scheme val="minor"/>
      </font>
      <alignment horizontal="left" vertical="center" textRotation="0" wrapText="1" indent="0" justifyLastLine="0" shrinkToFit="0" readingOrder="0"/>
      <protection locked="0" hidden="0"/>
    </dxf>
    <dxf>
      <border outline="0">
        <bottom style="thin">
          <color rgb="FF000000"/>
        </bottom>
      </border>
    </dxf>
    <dxf>
      <font>
        <b val="0"/>
        <i val="0"/>
        <strike val="0"/>
        <condense val="0"/>
        <extend val="0"/>
        <outline val="0"/>
        <shadow val="0"/>
        <u val="none"/>
        <vertAlign val="baseline"/>
        <sz val="10"/>
        <color theme="0" tint="-0.34998626667073579"/>
        <name val="Calibri"/>
        <scheme val="minor"/>
      </font>
      <alignment horizontal="left" vertical="center" textRotation="0" wrapText="1" indent="0" justifyLastLine="0" shrinkToFit="0" readingOrder="0"/>
      <border diagonalUp="0" diagonalDown="0" outline="0">
        <left style="thin">
          <color indexed="64"/>
        </left>
        <right style="thin">
          <color indexed="64"/>
        </right>
        <top/>
        <bottom/>
      </border>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CCECFF"/>
        </patternFill>
      </fill>
    </dxf>
    <dxf>
      <fill>
        <patternFill>
          <bgColor rgb="FFCCECFF"/>
        </patternFill>
      </fill>
    </dxf>
    <dxf>
      <fill>
        <patternFill>
          <bgColor rgb="FFCCECFF"/>
        </patternFill>
      </fill>
    </dxf>
    <dxf>
      <fill>
        <patternFill>
          <bgColor rgb="FFCCECFF"/>
        </patternFill>
      </fill>
    </dxf>
    <dxf>
      <fill>
        <patternFill>
          <bgColor rgb="FFFFFF99"/>
        </patternFill>
      </fill>
    </dxf>
    <dxf>
      <fill>
        <patternFill>
          <bgColor rgb="FFFFFFCC"/>
        </patternFill>
      </fill>
    </dxf>
    <dxf>
      <font>
        <b val="0"/>
        <i val="0"/>
        <strike val="0"/>
        <condense val="0"/>
        <extend val="0"/>
        <outline val="0"/>
        <shadow val="0"/>
        <u val="none"/>
        <vertAlign val="baseline"/>
        <sz val="10"/>
        <color rgb="FF000000"/>
        <name val="Calibri"/>
        <scheme val="minor"/>
      </font>
      <numFmt numFmtId="19" formatCode="dd/mm/yyyy"/>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4" formatCode="#,##0.00"/>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30" formatCode="@"/>
      <alignment horizontal="left" vertical="center" textRotation="0" wrapText="1" indent="0" justifyLastLine="0" shrinkToFit="0" readingOrder="0"/>
      <border diagonalUp="0" diagonalDown="0" outline="0">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1" formatCode="0"/>
      <alignment horizontal="left" vertical="center" textRotation="0" wrapText="1" indent="0" justifyLastLine="0" shrinkToFit="0" readingOrder="0"/>
      <border diagonalUp="0" diagonalDown="0" outline="0">
        <left/>
        <right style="thin">
          <color indexed="64"/>
        </right>
        <top style="thin">
          <color indexed="64"/>
        </top>
        <bottom style="thin">
          <color indexed="64"/>
        </bottom>
      </border>
      <protection locked="1" hidden="0"/>
    </dxf>
    <dxf>
      <font>
        <b val="0"/>
        <i val="0"/>
        <strike val="0"/>
        <condense val="0"/>
        <extend val="0"/>
        <outline val="0"/>
        <shadow val="0"/>
        <u val="none"/>
        <vertAlign val="baseline"/>
        <sz val="10"/>
        <color rgb="FF000000"/>
        <name val="Calibri"/>
        <scheme val="minor"/>
      </font>
      <numFmt numFmtId="1" formatCode="0"/>
      <alignment horizontal="left" vertical="center" textRotation="0" wrapText="1" indent="0" justifyLastLine="0" shrinkToFit="0" readingOrder="0"/>
      <border diagonalUp="0" diagonalDown="0" outline="0">
        <left/>
        <right/>
        <top style="thin">
          <color indexed="64"/>
        </top>
        <bottom style="thin">
          <color indexed="64"/>
        </bottom>
      </border>
      <protection locked="1" hidden="0"/>
    </dxf>
    <dxf>
      <font>
        <b/>
        <i val="0"/>
        <strike val="0"/>
        <condense val="0"/>
        <extend val="0"/>
        <outline val="0"/>
        <shadow val="0"/>
        <u val="none"/>
        <vertAlign val="baseline"/>
        <sz val="10"/>
        <color rgb="FF000000"/>
        <name val="Calibri"/>
        <scheme val="minor"/>
      </font>
      <numFmt numFmtId="1" formatCode="0"/>
      <alignment horizontal="left" vertical="center" textRotation="0" wrapText="1" indent="0" justifyLastLine="0" shrinkToFit="0" readingOrder="0"/>
      <border diagonalUp="0" diagonalDown="0" outline="0">
        <left/>
        <right/>
        <top style="thin">
          <color indexed="64"/>
        </top>
        <bottom style="thin">
          <color indexed="64"/>
        </bottom>
      </border>
      <protection locked="1" hidden="0"/>
    </dxf>
    <dxf>
      <border outline="0">
        <top style="thin">
          <color rgb="FF000000"/>
        </top>
      </border>
    </dxf>
    <dxf>
      <border outline="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0"/>
        <color rgb="FF000000"/>
        <name val="Calibri"/>
        <scheme val="minor"/>
      </font>
      <alignment horizontal="left" vertical="center" textRotation="0" wrapText="1" indent="0" justifyLastLine="0" shrinkToFit="0" readingOrder="0"/>
      <protection locked="0" hidden="0"/>
    </dxf>
    <dxf>
      <border outline="0">
        <bottom style="thin">
          <color rgb="FF000000"/>
        </bottom>
      </border>
    </dxf>
    <dxf>
      <font>
        <b val="0"/>
        <i val="0"/>
        <strike val="0"/>
        <condense val="0"/>
        <extend val="0"/>
        <outline val="0"/>
        <shadow val="0"/>
        <u val="none"/>
        <vertAlign val="baseline"/>
        <sz val="10"/>
        <color theme="0" tint="-0.34998626667073579"/>
        <name val="Calibri"/>
        <scheme val="minor"/>
      </font>
      <alignment horizontal="left" vertical="center" textRotation="0" wrapText="1" indent="0" justifyLastLine="0" shrinkToFit="0" readingOrder="0"/>
      <border diagonalUp="0" diagonalDown="0" outline="0">
        <left style="thin">
          <color indexed="64"/>
        </left>
        <right style="thin">
          <color indexed="64"/>
        </right>
        <top/>
        <bottom/>
      </border>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CCECFF"/>
        </patternFill>
      </fill>
    </dxf>
    <dxf>
      <fill>
        <patternFill>
          <bgColor rgb="FFCCECFF"/>
        </patternFill>
      </fill>
    </dxf>
    <dxf>
      <fill>
        <patternFill>
          <bgColor rgb="FFFFFF99"/>
        </patternFill>
      </fill>
    </dxf>
    <dxf>
      <fill>
        <patternFill>
          <bgColor rgb="FFFFFFCC"/>
        </patternFill>
      </fill>
    </dxf>
    <dxf>
      <font>
        <b val="0"/>
        <i val="0"/>
        <strike val="0"/>
        <condense val="0"/>
        <extend val="0"/>
        <outline val="0"/>
        <shadow val="0"/>
        <u val="none"/>
        <vertAlign val="baseline"/>
        <sz val="10"/>
        <color rgb="FF000000"/>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19" formatCode="dd/mm/yyyy"/>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19" formatCode="dd/mm/yyyy"/>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4" formatCode="#,##0.00"/>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4" formatCode="#,##0.00"/>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30" formatCode="@"/>
      <alignment horizontal="left" vertical="center" textRotation="0" wrapText="1" indent="0" justifyLastLine="0" shrinkToFit="0" readingOrder="0"/>
      <border diagonalUp="0" diagonalDown="0" outline="0">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1" formatCode="0"/>
      <alignment horizontal="left" vertical="center" textRotation="0" wrapText="1" indent="0" justifyLastLine="0" shrinkToFit="0" readingOrder="0"/>
      <border diagonalUp="0" diagonalDown="0" outline="0">
        <left/>
        <right style="thin">
          <color indexed="64"/>
        </right>
        <top style="thin">
          <color indexed="64"/>
        </top>
        <bottom style="thin">
          <color indexed="64"/>
        </bottom>
      </border>
      <protection locked="1" hidden="0"/>
    </dxf>
    <dxf>
      <font>
        <b val="0"/>
        <i val="0"/>
        <strike val="0"/>
        <condense val="0"/>
        <extend val="0"/>
        <outline val="0"/>
        <shadow val="0"/>
        <u val="none"/>
        <vertAlign val="baseline"/>
        <sz val="10"/>
        <color rgb="FF000000"/>
        <name val="Calibri"/>
        <scheme val="minor"/>
      </font>
      <numFmt numFmtId="1" formatCode="0"/>
      <alignment horizontal="left" vertical="center" textRotation="0" wrapText="1" indent="0" justifyLastLine="0" shrinkToFit="0" readingOrder="0"/>
      <border diagonalUp="0" diagonalDown="0" outline="0">
        <left/>
        <right/>
        <top style="thin">
          <color indexed="64"/>
        </top>
        <bottom style="thin">
          <color indexed="64"/>
        </bottom>
      </border>
      <protection locked="1" hidden="0"/>
    </dxf>
    <dxf>
      <font>
        <b/>
        <i val="0"/>
        <strike val="0"/>
        <condense val="0"/>
        <extend val="0"/>
        <outline val="0"/>
        <shadow val="0"/>
        <u val="none"/>
        <vertAlign val="baseline"/>
        <sz val="10"/>
        <color rgb="FF000000"/>
        <name val="Calibri"/>
        <scheme val="minor"/>
      </font>
      <numFmt numFmtId="1" formatCode="0"/>
      <alignment horizontal="left" vertical="center" textRotation="0" wrapText="1" indent="0" justifyLastLine="0" shrinkToFit="0" readingOrder="0"/>
      <border diagonalUp="0" diagonalDown="0" outline="0">
        <left/>
        <right/>
        <top style="thin">
          <color indexed="64"/>
        </top>
        <bottom style="thin">
          <color indexed="64"/>
        </bottom>
      </border>
      <protection locked="1"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rgb="FF000000"/>
        <name val="Calibri"/>
        <scheme val="minor"/>
      </font>
      <alignment horizontal="left" vertical="center" textRotation="0" wrapText="1" indent="0" justifyLastLine="0" shrinkToFit="0" readingOrder="0"/>
      <protection locked="0" hidden="0"/>
    </dxf>
    <dxf>
      <border outline="0">
        <bottom style="thin">
          <color indexed="64"/>
        </bottom>
      </border>
    </dxf>
    <dxf>
      <font>
        <b val="0"/>
        <i val="0"/>
        <strike val="0"/>
        <condense val="0"/>
        <extend val="0"/>
        <outline val="0"/>
        <shadow val="0"/>
        <u val="none"/>
        <vertAlign val="baseline"/>
        <sz val="10"/>
        <color theme="0" tint="-0.34998626667073579"/>
        <name val="Calibri"/>
        <scheme val="minor"/>
      </font>
      <alignment horizontal="left" vertical="center" textRotation="0" wrapText="1" indent="0" justifyLastLine="0" shrinkToFit="0" readingOrder="0"/>
      <border diagonalUp="0" diagonalDown="0" outline="0">
        <left style="thin">
          <color indexed="64"/>
        </left>
        <right style="thin">
          <color indexed="64"/>
        </right>
        <top/>
        <bottom/>
      </border>
    </dxf>
    <dxf>
      <fill>
        <patternFill>
          <bgColor rgb="FFCCECFF"/>
        </patternFill>
      </fill>
    </dxf>
    <dxf>
      <fill>
        <patternFill>
          <bgColor rgb="FFFFFF99"/>
        </patternFill>
      </fill>
    </dxf>
    <dxf>
      <fill>
        <patternFill>
          <bgColor rgb="FFFFFFCC"/>
        </patternFill>
      </fill>
    </dxf>
    <dxf>
      <font>
        <b val="0"/>
        <i val="0"/>
        <strike val="0"/>
        <condense val="0"/>
        <extend val="0"/>
        <outline val="0"/>
        <shadow val="0"/>
        <u val="none"/>
        <vertAlign val="baseline"/>
        <sz val="10"/>
        <color theme="1"/>
        <name val="Calibri"/>
        <scheme val="minor"/>
      </font>
      <numFmt numFmtId="30" formatCode="@"/>
      <alignment horizontal="left" vertical="center" textRotation="0" wrapText="1" indent="0" justifyLastLine="0" shrinkToFit="0" readingOrder="0"/>
      <border diagonalUp="0" diagonalDown="0" outline="0">
        <left style="thin">
          <color indexed="64"/>
        </left>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alignment horizontal="left"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10"/>
        <color theme="1"/>
        <name val="Calibri"/>
        <scheme val="minor"/>
      </font>
      <numFmt numFmtId="0" formatCode="General"/>
      <alignment horizontal="left" vertical="center" textRotation="0" wrapText="1" indent="0" justifyLastLine="0" shrinkToFit="0" readingOrder="0"/>
      <border diagonalUp="0" diagonalDown="0" outline="0">
        <left/>
        <right style="thin">
          <color indexed="64"/>
        </right>
        <top style="thin">
          <color indexed="64"/>
        </top>
        <bottom style="thin">
          <color indexed="64"/>
        </bottom>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theme="1"/>
        <name val="Calibri"/>
        <scheme val="minor"/>
      </font>
      <numFmt numFmtId="30" formatCode="@"/>
      <alignment horizontal="left" vertical="center" textRotation="0" wrapText="1" indent="0" justifyLastLine="0" shrinkToFit="0" readingOrder="0"/>
      <protection locked="0" hidden="0"/>
    </dxf>
    <dxf>
      <border outline="0">
        <bottom style="thin">
          <color indexed="64"/>
        </bottom>
      </border>
    </dxf>
    <dxf>
      <font>
        <b val="0"/>
        <i val="0"/>
        <strike val="0"/>
        <condense val="0"/>
        <extend val="0"/>
        <outline val="0"/>
        <shadow val="0"/>
        <u val="none"/>
        <vertAlign val="baseline"/>
        <sz val="10"/>
        <color theme="0" tint="-0.34998626667073579"/>
        <name val="Calibri"/>
        <scheme val="minor"/>
      </font>
      <alignment horizontal="left" vertical="center" textRotation="0" wrapText="1" indent="0" justifyLastLine="0" shrinkToFit="0" readingOrder="0"/>
      <border diagonalUp="0" diagonalDown="0" outline="0">
        <left style="thin">
          <color indexed="64"/>
        </left>
        <right style="thin">
          <color indexed="64"/>
        </right>
        <top/>
        <bottom/>
      </border>
    </dxf>
    <dxf>
      <fill>
        <patternFill>
          <bgColor rgb="FFCCECFF"/>
        </patternFill>
      </fill>
    </dxf>
    <dxf>
      <fill>
        <patternFill>
          <bgColor rgb="FFFFFF99"/>
        </patternFill>
      </fill>
    </dxf>
    <dxf>
      <fill>
        <patternFill>
          <bgColor rgb="FFFFFFCC"/>
        </patternFill>
      </fill>
    </dxf>
    <dxf>
      <font>
        <b val="0"/>
        <i val="0"/>
        <strike val="0"/>
        <condense val="0"/>
        <extend val="0"/>
        <outline val="0"/>
        <shadow val="0"/>
        <u val="none"/>
        <vertAlign val="baseline"/>
        <sz val="10"/>
        <color theme="1"/>
        <name val="Calibri"/>
        <scheme val="minor"/>
      </font>
      <alignment horizontal="left" vertical="center" textRotation="0" wrapText="1" indent="0" justifyLastLine="0" shrinkToFit="0" readingOrder="0"/>
      <border diagonalUp="0" diagonalDown="0" outline="0">
        <left style="thin">
          <color indexed="64"/>
        </left>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0" formatCode="General"/>
      <alignment horizontal="justify" vertical="center" textRotation="0" wrapText="1" indent="0" justifyLastLine="0" shrinkToFit="0" readingOrder="0"/>
      <border diagonalUp="0" diagonalDown="0" outline="0">
        <left/>
        <right style="thin">
          <color indexed="64"/>
        </right>
        <top style="thin">
          <color indexed="64"/>
        </top>
        <bottom style="thin">
          <color indexed="64"/>
        </bottom>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theme="1"/>
        <name val="Calibri"/>
        <scheme val="minor"/>
      </font>
      <alignment horizontal="general" vertical="center" textRotation="0" wrapText="1" indent="0" justifyLastLine="0" shrinkToFit="0" readingOrder="0"/>
      <protection locked="0" hidden="0"/>
    </dxf>
    <dxf>
      <border outline="0">
        <bottom style="thin">
          <color indexed="64"/>
        </bottom>
      </border>
    </dxf>
    <dxf>
      <font>
        <b val="0"/>
        <i val="0"/>
        <strike val="0"/>
        <condense val="0"/>
        <extend val="0"/>
        <outline val="0"/>
        <shadow val="0"/>
        <u val="none"/>
        <vertAlign val="baseline"/>
        <sz val="10"/>
        <color theme="1"/>
        <name val="Calibri"/>
        <scheme val="minor"/>
      </font>
      <alignment horizontal="left" vertical="center" textRotation="0" wrapText="1" indent="0" justifyLastLine="0" shrinkToFit="0" readingOrder="0"/>
      <border diagonalUp="0" diagonalDown="0" outline="0">
        <left style="thin">
          <color indexed="64"/>
        </left>
        <right style="thin">
          <color indexed="64"/>
        </right>
        <top/>
        <bottom/>
      </border>
    </dxf>
    <dxf>
      <fill>
        <patternFill>
          <bgColor rgb="FFCCECFF"/>
        </patternFill>
      </fill>
    </dxf>
    <dxf>
      <fill>
        <patternFill>
          <bgColor rgb="FFFFFF99"/>
        </patternFill>
      </fill>
    </dxf>
    <dxf>
      <fill>
        <patternFill>
          <bgColor rgb="FFFFFFCC"/>
        </patternFill>
      </fill>
    </dxf>
    <dxf>
      <font>
        <b val="0"/>
        <i val="0"/>
        <strike val="0"/>
        <condense val="0"/>
        <extend val="0"/>
        <outline val="0"/>
        <shadow val="0"/>
        <u val="none"/>
        <vertAlign val="baseline"/>
        <sz val="10"/>
        <color theme="1"/>
        <name val="Calibri"/>
        <scheme val="minor"/>
      </font>
      <numFmt numFmtId="1" formatCode="0"/>
      <fill>
        <patternFill patternType="solid">
          <fgColor indexed="64"/>
          <bgColor theme="0"/>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1" formatCode="0"/>
      <fill>
        <patternFill patternType="solid">
          <fgColor indexed="64"/>
          <bgColor theme="0"/>
        </patternFill>
      </fill>
      <alignment horizontal="left" vertical="center" textRotation="0" wrapText="1" indent="0" justifyLastLine="0" shrinkToFit="0" readingOrder="0"/>
      <border diagonalUp="0" diagonalDown="0" outline="0">
        <left/>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fill>
        <patternFill patternType="solid">
          <fgColor indexed="64"/>
          <bgColor theme="0"/>
        </patternFill>
      </fill>
      <alignment horizontal="left" vertical="center" textRotation="0" wrapText="1" indent="0" justifyLastLine="0" shrinkToFit="0" readingOrder="0"/>
      <border diagonalUp="0" diagonalDown="0" outline="0">
        <left/>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fill>
        <patternFill patternType="solid">
          <fgColor indexed="64"/>
          <bgColor theme="0"/>
        </patternFill>
      </fill>
      <alignment horizontal="left" vertical="center" textRotation="0" wrapText="1" indent="0" justifyLastLine="0" shrinkToFit="0" readingOrder="0"/>
      <border diagonalUp="0" diagonalDown="0" outline="0">
        <left/>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fill>
        <patternFill patternType="solid">
          <fgColor indexed="64"/>
          <bgColor theme="0"/>
        </patternFill>
      </fill>
      <alignment horizontal="left" vertical="center" textRotation="0" wrapText="1" indent="0" justifyLastLine="0" shrinkToFit="0" readingOrder="0"/>
      <border diagonalUp="0" diagonalDown="0" outline="0">
        <left/>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1" formatCode="0"/>
      <fill>
        <patternFill patternType="solid">
          <fgColor indexed="64"/>
          <bgColor theme="0"/>
        </patternFill>
      </fill>
      <alignment horizontal="left" vertical="center" textRotation="0" wrapText="1" indent="0" justifyLastLine="0" shrinkToFit="0" readingOrder="0"/>
      <border diagonalUp="0" diagonalDown="0" outline="0">
        <left/>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fill>
        <patternFill patternType="solid">
          <fgColor indexed="64"/>
          <bgColor theme="0"/>
        </patternFill>
      </fill>
      <alignment horizontal="left" vertical="center" textRotation="0" wrapText="1" indent="0" justifyLastLine="0" shrinkToFit="0" readingOrder="0"/>
      <border diagonalUp="0" diagonalDown="0" outline="0">
        <left/>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fill>
        <patternFill patternType="solid">
          <fgColor indexed="64"/>
          <bgColor theme="0"/>
        </patternFill>
      </fill>
      <alignment horizontal="left" vertical="center" textRotation="0" wrapText="1" indent="0" justifyLastLine="0" shrinkToFit="0" readingOrder="0"/>
      <border diagonalUp="0" diagonalDown="0" outline="0">
        <left/>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fill>
        <patternFill patternType="solid">
          <fgColor indexed="64"/>
          <bgColor theme="0"/>
        </patternFill>
      </fill>
      <alignment horizontal="left" vertical="center" textRotation="0" wrapText="1" indent="0" justifyLastLine="0" shrinkToFit="0" readingOrder="0"/>
      <border diagonalUp="0" diagonalDown="0" outline="0">
        <left style="thin">
          <color indexed="64"/>
        </left>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fill>
        <patternFill patternType="solid">
          <fgColor indexed="64"/>
          <bgColor theme="0"/>
        </patternFill>
      </fill>
      <alignment horizontal="left" vertical="center" textRotation="0" wrapText="1" indent="0" justifyLastLine="0" shrinkToFit="0" readingOrder="0"/>
      <border diagonalUp="0" diagonalDown="0" outline="0">
        <left/>
        <right/>
        <top style="thin">
          <color indexed="64"/>
        </top>
        <bottom style="thin">
          <color indexed="64"/>
        </bottom>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strike val="0"/>
        <outline val="0"/>
        <shadow val="0"/>
        <u val="none"/>
        <vertAlign val="baseline"/>
        <sz val="10"/>
        <color theme="1"/>
        <name val="Calibri"/>
        <scheme val="minor"/>
      </font>
      <fill>
        <patternFill patternType="solid">
          <fgColor indexed="64"/>
          <bgColor theme="0"/>
        </patternFill>
      </fill>
      <alignment horizontal="left" vertical="center" textRotation="0" wrapText="1" indent="0" justifyLastLine="0" shrinkToFit="0" readingOrder="0"/>
      <protection locked="0" hidden="0"/>
    </dxf>
    <dxf>
      <border outline="0">
        <bottom style="thin">
          <color indexed="64"/>
        </bottom>
      </border>
    </dxf>
    <dxf>
      <font>
        <b val="0"/>
        <i val="0"/>
        <strike val="0"/>
        <condense val="0"/>
        <extend val="0"/>
        <outline val="0"/>
        <shadow val="0"/>
        <u val="none"/>
        <vertAlign val="baseline"/>
        <sz val="10"/>
        <color theme="0" tint="-0.34998626667073579"/>
        <name val="Calibri"/>
        <scheme val="minor"/>
      </font>
      <fill>
        <patternFill patternType="solid">
          <fgColor indexed="64"/>
          <bgColor theme="0"/>
        </patternFill>
      </fill>
      <alignment horizontal="left" vertical="center" textRotation="0" wrapText="1" indent="0" justifyLastLine="0" shrinkToFit="0" readingOrder="0"/>
      <border diagonalUp="0" diagonalDown="0" outline="0">
        <left style="thin">
          <color indexed="64"/>
        </left>
        <right style="thin">
          <color indexed="64"/>
        </right>
        <top/>
        <bottom/>
      </border>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ont>
        <strike val="0"/>
        <outline val="0"/>
        <shadow val="0"/>
        <vertAlign val="baseline"/>
        <sz val="10"/>
        <name val="Calibri"/>
        <scheme val="minor"/>
      </font>
      <alignment horizontal="left" vertical="center" textRotation="0" wrapText="1" indent="0" justifyLastLine="0" shrinkToFit="0" readingOrder="0"/>
      <border diagonalUp="0" diagonalDown="0" outline="0">
        <left style="thin">
          <color indexed="64"/>
        </left>
        <right/>
        <top style="thin">
          <color indexed="64"/>
        </top>
        <bottom style="thin">
          <color indexed="64"/>
        </bottom>
      </border>
    </dxf>
    <dxf>
      <font>
        <b val="0"/>
        <i val="0"/>
        <strike val="0"/>
        <condense val="0"/>
        <extend val="0"/>
        <outline val="0"/>
        <shadow val="0"/>
        <u val="none"/>
        <vertAlign val="baseline"/>
        <sz val="10"/>
        <color theme="1"/>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i val="0"/>
        <strike val="0"/>
        <condense val="0"/>
        <extend val="0"/>
        <outline val="0"/>
        <shadow val="0"/>
        <u val="none"/>
        <vertAlign val="baseline"/>
        <sz val="10"/>
        <color theme="1"/>
        <name val="Calibri"/>
        <scheme val="minor"/>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border outline="0">
        <left style="thin">
          <color indexed="64"/>
        </left>
        <right style="thin">
          <color indexed="64"/>
        </right>
        <top style="thin">
          <color indexed="64"/>
        </top>
        <bottom style="thin">
          <color indexed="64"/>
        </bottom>
      </border>
    </dxf>
    <dxf>
      <font>
        <strike val="0"/>
        <outline val="0"/>
        <shadow val="0"/>
        <vertAlign val="baseline"/>
        <sz val="10"/>
        <name val="Calibri"/>
        <scheme val="minor"/>
      </font>
      <alignment vertical="center" textRotation="0" indent="0" justifyLastLine="0" shrinkToFit="0" readingOrder="0"/>
    </dxf>
    <dxf>
      <border outline="0">
        <bottom style="thin">
          <color indexed="64"/>
        </bottom>
      </border>
    </dxf>
    <dxf>
      <font>
        <b/>
        <i val="0"/>
        <strike val="0"/>
        <condense val="0"/>
        <extend val="0"/>
        <outline val="0"/>
        <shadow val="0"/>
        <u val="none"/>
        <vertAlign val="baseline"/>
        <sz val="10"/>
        <color theme="1"/>
        <name val="Calibri"/>
        <scheme val="minor"/>
      </font>
      <alignment horizontal="general" vertical="center" textRotation="0" wrapText="1" indent="0" justifyLastLine="0" shrinkToFit="0" readingOrder="0"/>
      <border diagonalUp="0" diagonalDown="0" outline="0">
        <left style="thin">
          <color indexed="64"/>
        </left>
        <right style="thin">
          <color indexed="64"/>
        </right>
        <top/>
        <bottom/>
      </border>
      <protection locked="1" hidden="0"/>
    </dxf>
    <dxf>
      <fill>
        <patternFill>
          <bgColor rgb="FFFFFFCC"/>
        </patternFill>
      </fill>
    </dxf>
    <dxf>
      <fill>
        <patternFill>
          <bgColor rgb="FFFFFF99"/>
        </patternFill>
      </fill>
    </dxf>
    <dxf>
      <fill>
        <patternFill>
          <bgColor rgb="FFFFFFCC"/>
        </patternFill>
      </fill>
    </dxf>
    <dxf>
      <fill>
        <patternFill>
          <bgColor rgb="FFFFFF99"/>
        </patternFill>
      </fill>
    </dxf>
    <dxf>
      <fill>
        <patternFill>
          <bgColor rgb="FFFFFFCC"/>
        </patternFill>
      </fill>
    </dxf>
    <dxf>
      <fill>
        <patternFill>
          <bgColor rgb="FFFFFF99"/>
        </patternFill>
      </fill>
    </dxf>
    <dxf>
      <fill>
        <patternFill>
          <bgColor rgb="FFCCECFF"/>
        </patternFill>
      </fill>
    </dxf>
    <dxf>
      <fill>
        <patternFill>
          <bgColor rgb="FFFFFF99"/>
        </patternFill>
      </fill>
    </dxf>
    <dxf>
      <fill>
        <patternFill>
          <bgColor rgb="FFFFFFCC"/>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FFFF99"/>
        </patternFill>
      </fill>
    </dxf>
    <dxf>
      <fill>
        <patternFill>
          <bgColor rgb="FFFFFFCC"/>
        </patternFill>
      </fill>
    </dxf>
    <dxf>
      <fill>
        <patternFill>
          <bgColor rgb="FFCCECFF"/>
        </patternFill>
      </fill>
    </dxf>
    <dxf>
      <font>
        <b/>
        <i val="0"/>
        <strike val="0"/>
        <condense val="0"/>
        <extend val="0"/>
        <outline val="0"/>
        <shadow val="0"/>
        <u val="none"/>
        <vertAlign val="baseline"/>
        <sz val="16"/>
        <color theme="1"/>
        <name val="Calibri"/>
        <scheme val="minor"/>
      </font>
      <numFmt numFmtId="30" formatCode="@"/>
      <alignment horizontal="center" vertical="center" textRotation="0" wrapText="0" indent="0" justifyLastLine="0" shrinkToFit="0" readingOrder="0"/>
      <border diagonalUp="0" diagonalDown="0" outline="0">
        <left style="dotted">
          <color indexed="64"/>
        </left>
        <right/>
        <top style="thin">
          <color indexed="64"/>
        </top>
        <bottom style="thin">
          <color indexed="64"/>
        </bottom>
      </border>
      <protection locked="0" hidden="0"/>
    </dxf>
    <dxf>
      <font>
        <b val="0"/>
        <i val="0"/>
        <strike val="0"/>
        <condense val="0"/>
        <extend val="0"/>
        <outline val="0"/>
        <shadow val="0"/>
        <u val="none"/>
        <vertAlign val="baseline"/>
        <sz val="10"/>
        <color theme="1"/>
        <name val="Arial"/>
        <scheme val="none"/>
      </font>
      <numFmt numFmtId="30" formatCode="@"/>
      <alignment horizontal="left" vertical="center" textRotation="0" wrapText="1" indent="0" justifyLastLine="0" shrinkToFit="0" readingOrder="0"/>
      <border diagonalUp="0" diagonalDown="0" outline="0">
        <left style="dotted">
          <color indexed="64"/>
        </left>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30" formatCode="@"/>
      <alignment horizontal="left" vertical="center" textRotation="0" wrapText="0" indent="0" justifyLastLine="0" shrinkToFit="0" readingOrder="0"/>
      <border diagonalUp="0" diagonalDown="0" outline="0">
        <left/>
        <right style="dotted">
          <color indexed="64"/>
        </right>
        <top style="thin">
          <color indexed="64"/>
        </top>
        <bottom style="thin">
          <color indexed="64"/>
        </bottom>
      </border>
    </dxf>
    <dxf>
      <font>
        <b val="0"/>
        <i val="0"/>
        <strike val="0"/>
        <condense val="0"/>
        <extend val="0"/>
        <outline val="0"/>
        <shadow val="0"/>
        <u val="none"/>
        <vertAlign val="baseline"/>
        <sz val="10"/>
        <color rgb="FF000000"/>
        <name val="Arial"/>
        <scheme val="none"/>
      </font>
      <numFmt numFmtId="30" formatCode="@"/>
      <alignment horizontal="left" vertical="center" textRotation="0" wrapText="0" indent="0" justifyLastLine="0" shrinkToFit="0" readingOrder="0"/>
      <border diagonalUp="0" diagonalDown="0" outline="0">
        <left/>
        <right style="dotted">
          <color indexed="64"/>
        </right>
        <top style="thin">
          <color indexed="64"/>
        </top>
        <bottom style="thin">
          <color indexed="64"/>
        </bottom>
      </border>
    </dxf>
    <dxf>
      <font>
        <b val="0"/>
        <i val="0"/>
        <strike val="0"/>
        <condense val="0"/>
        <extend val="0"/>
        <outline val="0"/>
        <shadow val="0"/>
        <u val="none"/>
        <vertAlign val="baseline"/>
        <sz val="10"/>
        <color rgb="FF000000"/>
        <name val="Calibri"/>
        <scheme val="minor"/>
      </font>
      <numFmt numFmtId="30" formatCode="@"/>
      <alignment horizontal="left" vertical="center" textRotation="0" wrapText="0" indent="0" justifyLastLine="0" shrinkToFit="0" readingOrder="0"/>
      <border diagonalUp="0" diagonalDown="0" outline="0">
        <left/>
        <right/>
        <top style="thin">
          <color indexed="64"/>
        </top>
        <bottom style="thin">
          <color indexed="64"/>
        </bottom>
      </border>
    </dxf>
    <dxf>
      <font>
        <b val="0"/>
        <i val="0"/>
        <strike val="0"/>
        <condense val="0"/>
        <extend val="0"/>
        <outline val="0"/>
        <shadow val="0"/>
        <u val="none"/>
        <vertAlign val="baseline"/>
        <sz val="10"/>
        <color rgb="FF000000"/>
        <name val="Arial"/>
        <scheme val="none"/>
      </font>
      <numFmt numFmtId="30" formatCode="@"/>
      <alignment horizontal="left" vertical="center" textRotation="0" wrapText="0" indent="0" justifyLastLine="0" shrinkToFit="0" readingOrder="0"/>
      <border diagonalUp="0" diagonalDown="0" outline="0">
        <left/>
        <right/>
        <top style="thin">
          <color indexed="64"/>
        </top>
        <bottom style="thin">
          <color indexed="64"/>
        </bottom>
      </border>
    </dxf>
    <dxf>
      <font>
        <b val="0"/>
        <i val="0"/>
        <strike val="0"/>
        <condense val="0"/>
        <extend val="0"/>
        <outline val="0"/>
        <shadow val="0"/>
        <u val="none"/>
        <vertAlign val="baseline"/>
        <sz val="10"/>
        <color auto="1"/>
        <name val="Calibri"/>
        <scheme val="minor"/>
      </font>
      <numFmt numFmtId="30" formatCode="@"/>
      <alignment horizontal="left" vertical="center" textRotation="0" wrapText="0" indent="0" justifyLastLine="0" shrinkToFit="0" readingOrder="0"/>
      <border diagonalUp="0" diagonalDown="0" outline="0">
        <left style="thin">
          <color indexed="64"/>
        </left>
        <right/>
        <top style="thin">
          <color indexed="64"/>
        </top>
        <bottom style="thin">
          <color indexed="64"/>
        </bottom>
      </border>
      <protection locked="1" hidden="0"/>
    </dxf>
    <dxf>
      <font>
        <b val="0"/>
        <i val="0"/>
        <strike val="0"/>
        <condense val="0"/>
        <extend val="0"/>
        <outline val="0"/>
        <shadow val="0"/>
        <u val="none"/>
        <vertAlign val="baseline"/>
        <sz val="10"/>
        <color rgb="FF000000"/>
        <name val="Arial"/>
        <scheme val="none"/>
      </font>
      <numFmt numFmtId="30" formatCode="@"/>
      <alignment horizontal="left" vertical="center" textRotation="0" wrapText="0" indent="0" justifyLastLine="0" shrinkToFit="0" readingOrder="0"/>
      <border diagonalUp="0" diagonalDown="0" outline="0">
        <left style="thin">
          <color rgb="FF000000"/>
        </left>
        <right/>
        <top style="thin">
          <color indexed="64"/>
        </top>
        <bottom style="thin">
          <color indexed="64"/>
        </bottom>
      </border>
    </dxf>
    <dxf>
      <font>
        <b/>
        <i val="0"/>
        <strike val="0"/>
        <condense val="0"/>
        <extend val="0"/>
        <outline val="0"/>
        <shadow val="0"/>
        <u val="none"/>
        <vertAlign val="baseline"/>
        <sz val="10"/>
        <color auto="1"/>
        <name val="Calibri"/>
        <scheme val="minor"/>
      </font>
      <numFmt numFmtId="0" formatCode="General"/>
      <alignment horizontal="center" vertical="center" textRotation="0" wrapText="0" indent="0" justifyLastLine="0" shrinkToFit="0" readingOrder="0"/>
      <border outline="0">
        <right style="thin">
          <color rgb="FF000000"/>
        </right>
      </border>
    </dxf>
    <dxf>
      <font>
        <b/>
        <i val="0"/>
        <strike val="0"/>
        <condense val="0"/>
        <extend val="0"/>
        <outline val="0"/>
        <shadow val="0"/>
        <u val="none"/>
        <vertAlign val="baseline"/>
        <sz val="10"/>
        <color auto="1"/>
        <name val="Arial"/>
        <scheme val="none"/>
      </font>
      <alignment horizontal="center" vertical="center" textRotation="0" wrapText="0" indent="0" justifyLastLine="0" shrinkToFit="0" readingOrder="0"/>
    </dxf>
    <dxf>
      <border outline="0">
        <right style="thin">
          <color indexed="64"/>
        </right>
      </border>
    </dxf>
    <dxf>
      <font>
        <strike val="0"/>
        <outline val="0"/>
        <shadow val="0"/>
        <u val="none"/>
        <vertAlign val="baseline"/>
        <sz val="10"/>
        <name val="Calibri"/>
        <scheme val="minor"/>
      </font>
      <alignment vertical="center" textRotation="0" indent="0" justifyLastLine="0" shrinkToFit="0" readingOrder="0"/>
    </dxf>
    <dxf>
      <font>
        <strike val="0"/>
        <outline val="0"/>
        <shadow val="0"/>
        <u val="none"/>
        <vertAlign val="baseline"/>
        <sz val="10"/>
        <name val="Calibri"/>
        <scheme val="minor"/>
      </font>
      <alignment vertical="center" textRotation="0" indent="0" justifyLastLine="0" shrinkToFit="0" readingOrder="0"/>
    </dxf>
    <dxf>
      <fill>
        <patternFill>
          <bgColor rgb="FFFFFFCC"/>
        </patternFill>
      </fill>
    </dxf>
    <dxf>
      <fill>
        <patternFill>
          <bgColor rgb="FFFFFF99"/>
        </patternFill>
      </fill>
    </dxf>
    <dxf>
      <fill>
        <patternFill>
          <bgColor rgb="FFFFFFCC"/>
        </patternFill>
      </fill>
    </dxf>
    <dxf>
      <fill>
        <patternFill>
          <bgColor rgb="FFFFFF99"/>
        </patternFill>
      </fill>
    </dxf>
    <dxf>
      <fill>
        <patternFill>
          <bgColor rgb="FFFFFFCC"/>
        </patternFill>
      </fill>
    </dxf>
    <dxf>
      <fill>
        <patternFill>
          <bgColor rgb="FFFFFF99"/>
        </patternFill>
      </fill>
    </dxf>
    <dxf>
      <font>
        <color auto="1"/>
      </font>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ont>
        <b/>
        <i val="0"/>
        <strike val="0"/>
        <condense val="0"/>
        <extend val="0"/>
        <outline val="0"/>
        <shadow val="0"/>
        <u val="none"/>
        <vertAlign val="baseline"/>
        <sz val="10"/>
        <color theme="1"/>
        <name val="Calibri"/>
        <scheme val="minor"/>
      </font>
      <numFmt numFmtId="0" formatCode="General"/>
      <alignment horizontal="left" vertical="center" textRotation="0" wrapText="1" indent="0" justifyLastLine="0" shrinkToFit="0" readingOrder="0"/>
      <border diagonalUp="0" diagonalDown="0" outline="0">
        <left/>
        <right/>
        <top style="thin">
          <color auto="1"/>
        </top>
        <bottom style="thin">
          <color auto="1"/>
        </bottom>
      </border>
      <protection locked="0" hidden="0"/>
    </dxf>
    <dxf>
      <font>
        <b/>
        <i val="0"/>
        <strike val="0"/>
        <condense val="0"/>
        <extend val="0"/>
        <outline val="0"/>
        <shadow val="0"/>
        <u val="none"/>
        <vertAlign val="baseline"/>
        <sz val="14"/>
        <color theme="1"/>
        <name val="PT Sans"/>
        <scheme val="none"/>
      </font>
      <alignment horizontal="general" vertical="top" textRotation="0" wrapText="0" indent="0" justifyLastLine="0" shrinkToFit="0" readingOrder="0"/>
      <border diagonalUp="0" diagonalDown="0" outline="0">
        <left/>
        <right/>
        <top/>
        <bottom/>
      </border>
    </dxf>
    <dxf>
      <border>
        <top style="thin">
          <color indexed="64"/>
        </top>
      </border>
    </dxf>
    <dxf>
      <border diagonalUp="0" diagonalDown="0">
        <left style="thin">
          <color indexed="64"/>
        </left>
        <right style="thin">
          <color indexed="64"/>
        </right>
        <top style="thin">
          <color indexed="64"/>
        </top>
        <bottom style="thin">
          <color indexed="64"/>
        </bottom>
      </border>
    </dxf>
    <dxf>
      <font>
        <b/>
        <i val="0"/>
        <strike val="0"/>
        <condense val="0"/>
        <extend val="0"/>
        <outline val="0"/>
        <shadow val="0"/>
        <u val="none"/>
        <vertAlign val="baseline"/>
        <sz val="10"/>
        <color theme="1"/>
        <name val="Calibri"/>
        <scheme val="minor"/>
      </font>
      <numFmt numFmtId="30" formatCode="@"/>
      <alignment horizontal="left" vertical="center" textRotation="0" wrapText="1" indent="0" justifyLastLine="0" shrinkToFit="0" readingOrder="0"/>
      <protection locked="0" hidden="0"/>
    </dxf>
    <dxf>
      <font>
        <b/>
        <i val="0"/>
        <strike val="0"/>
        <condense val="0"/>
        <extend val="0"/>
        <outline val="0"/>
        <shadow val="0"/>
        <u val="none"/>
        <vertAlign val="baseline"/>
        <sz val="10"/>
        <color theme="1"/>
        <name val="Calibri"/>
        <scheme val="minor"/>
      </font>
      <numFmt numFmtId="30" formatCode="@"/>
      <alignment horizontal="left" vertical="center" textRotation="0" wrapText="1" indent="0" justifyLastLine="0" shrinkToFit="0" readingOrder="0"/>
      <border diagonalUp="0" diagonalDown="0" outline="0">
        <left style="thin">
          <color auto="1"/>
        </left>
        <right style="thin">
          <color auto="1"/>
        </right>
        <top/>
        <bottom/>
      </border>
      <protection locked="0" hidden="0"/>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FFFF99"/>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ont>
        <strike val="0"/>
        <outline val="0"/>
        <shadow val="0"/>
        <u val="none"/>
        <vertAlign val="baseline"/>
        <sz val="10"/>
        <color theme="1"/>
        <name val="Calibri"/>
        <scheme val="minor"/>
      </font>
      <numFmt numFmtId="30" formatCode="@"/>
      <fill>
        <patternFill patternType="solid">
          <fgColor indexed="64"/>
          <bgColor theme="0"/>
        </patternFill>
      </fill>
      <alignment horizontal="left" vertical="top" textRotation="0" wrapText="1" indent="0" justifyLastLine="0" shrinkToFit="0" readingOrder="0"/>
      <protection locked="0" hidden="0"/>
    </dxf>
    <dxf>
      <font>
        <b val="0"/>
        <i val="0"/>
        <strike val="0"/>
        <condense val="0"/>
        <extend val="0"/>
        <outline val="0"/>
        <shadow val="0"/>
        <u val="none"/>
        <vertAlign val="baseline"/>
        <sz val="10"/>
        <color theme="1"/>
        <name val="PT Sans"/>
        <scheme val="none"/>
      </font>
      <alignment horizontal="left" vertical="center" textRotation="0" wrapText="1" indent="0" justifyLastLine="0" shrinkToFit="0" readingOrder="0"/>
    </dxf>
    <dxf>
      <font>
        <strike val="0"/>
        <outline val="0"/>
        <shadow val="0"/>
        <u val="none"/>
        <vertAlign val="baseline"/>
        <sz val="10"/>
        <color theme="1"/>
        <name val="Calibri"/>
        <scheme val="minor"/>
      </font>
      <alignment horizontal="left" vertical="top" textRotation="0" wrapText="1" indent="0" justifyLastLine="0" shrinkToFit="0" readingOrder="0"/>
    </dxf>
    <dxf>
      <font>
        <strike val="0"/>
        <outline val="0"/>
        <shadow val="0"/>
        <u val="none"/>
        <vertAlign val="baseline"/>
        <sz val="10"/>
        <color theme="1"/>
        <name val="Calibri"/>
        <scheme val="minor"/>
      </font>
      <alignment horizontal="center" vertical="top" textRotation="0" wrapText="1" indent="0" justifyLastLine="0" shrinkToFit="0" readingOrder="0"/>
    </dxf>
    <dxf>
      <font>
        <strike val="0"/>
        <outline val="0"/>
        <shadow val="0"/>
        <u val="none"/>
        <vertAlign val="baseline"/>
        <sz val="10"/>
        <color theme="1"/>
        <name val="Calibri"/>
        <scheme val="minor"/>
      </font>
      <alignment vertical="center" textRotation="0" indent="0" justifyLastLine="0" shrinkToFit="0" readingOrder="0"/>
    </dxf>
    <dxf>
      <font>
        <strike val="0"/>
        <outline val="0"/>
        <shadow val="0"/>
        <u val="none"/>
        <vertAlign val="baseline"/>
        <sz val="10"/>
        <color theme="1"/>
        <name val="Calibri"/>
        <scheme val="minor"/>
      </font>
      <alignment horizontal="left" vertical="center" textRotation="0" wrapText="1" indent="0" justifyLastLine="0" shrinkToFit="0" readingOrder="0"/>
    </dxf>
    <dxf>
      <font>
        <strike val="0"/>
        <outline val="0"/>
        <shadow val="0"/>
        <u val="none"/>
        <vertAlign val="baseline"/>
        <sz val="10"/>
        <color theme="1"/>
        <name val="Calibri"/>
        <scheme val="minor"/>
      </font>
      <alignment horizontal="left" vertical="center" textRotation="0" wrapText="1" indent="0" justifyLastLine="0" shrinkToFit="0" readingOrder="0"/>
    </dxf>
    <dxf>
      <fill>
        <patternFill>
          <bgColor rgb="FFFFFFCC"/>
        </patternFill>
      </fill>
    </dxf>
    <dxf>
      <fill>
        <patternFill>
          <bgColor rgb="FFFFFF99"/>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FFFFCC"/>
        </patternFill>
      </fill>
    </dxf>
    <dxf>
      <fill>
        <patternFill>
          <bgColor rgb="FFFFFF99"/>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s>
  <tableStyles count="0" defaultTableStyle="TableStyleMedium2" defaultPivotStyle="PivotStyleLight16"/>
  <colors>
    <mruColors>
      <color rgb="FFFFFF99"/>
      <color rgb="FFFFFFCC"/>
      <color rgb="FFFFFF66"/>
      <color rgb="FFA3D3FF"/>
      <color rgb="FF6DB9FF"/>
      <color rgb="FFD5DAFF"/>
      <color rgb="FFCCE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1.xml"/><Relationship Id="rId26" Type="http://schemas.openxmlformats.org/officeDocument/2006/relationships/customXml" Target="../customXml/item2.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onnections" Target="connection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powerPivotData" Target="model/item.data"/><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 Id="rId27" Type="http://schemas.openxmlformats.org/officeDocument/2006/relationships/customXml" Target="../customXml/item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48;&#1069;%20&#1048;&#1044;/Docs/&#1047;&#1040;&#1050;&#1059;&#1055;&#1050;&#1048;/&#1054;&#1042;&#1055;%20&#1043;&#1050;_&#1044;&#1057;&#1055;/3%20&#1040;&#1083;&#1100;&#1073;&#1086;&#1084;%20&#1092;&#1086;&#1088;&#1084;/1.%20&#1047;&#1072;&#1103;&#1074;&#1082;&#1072;%20&#1085;&#1072;%20&#1079;&#1072;&#1082;&#1091;&#1087;&#1082;&#1091;/&#1047;&#1072;&#1082;&#1091;&#1087;&#1082;&#1072;%20&#1082;&#1086;&#1085;&#1082;&#1091;&#1088;&#1077;&#1085;&#1090;&#1085;&#1072;&#1103;/&#1047;&#1072;&#1103;&#1074;&#1082;&#1072;%20&#1085;&#1072;%20&#1086;&#1088;&#1075;&#1072;&#1085;&#1080;&#1079;&#1072;&#1094;&#1080;&#1102;%20&#1079;&#1072;&#1082;&#1091;&#1087;&#1082;&#1080;%20(27.07.2022)%20.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Основная информация &gt;"/>
      <sheetName val="2. Требования к предложениям &gt;"/>
      <sheetName val="3. Требования к участникам &gt;"/>
      <sheetName val="Проекты"/>
      <sheetName val="4. Критерии оценки &gt;"/>
      <sheetName val="Выборы в критериях оценки"/>
      <sheetName val="Альтернативное предложение"/>
      <sheetName val="Веса критериев"/>
      <sheetName val="Сложности направлений"/>
      <sheetName val="5. Участники"/>
      <sheetName val="НМЦД Попозиционное"/>
      <sheetName val="~"/>
      <sheetName val="План"/>
      <sheetName val="&gt;&gt;&gt; &gt;&gt;&gt;"/>
      <sheetName val="Лист2"/>
      <sheetName val="Подразделения заказчиков"/>
      <sheetName val="Способы закупок"/>
      <sheetName val="Направления деятельности"/>
      <sheetName val="Кураторы"/>
      <sheetName val="Места публикации"/>
      <sheetName val="Валюты"/>
      <sheetName val="Сложности услуг"/>
      <sheetName val="Заказчики"/>
      <sheetName val="ПроцентСубподряда"/>
      <sheetName val="ПереченьСМСП"/>
      <sheetName val="ФормаОбеспеченияЗаявки"/>
      <sheetName val="ФормаОбеспеченияДоговора"/>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Set>
  </externalBook>
</externalLink>
</file>

<file path=xl/queryTables/queryTable1.xml><?xml version="1.0" encoding="utf-8"?>
<queryTable xmlns="http://schemas.openxmlformats.org/spreadsheetml/2006/main" name="ExternalData_1" connectionId="4" autoFormatId="0" applyNumberFormats="0" applyBorderFormats="0" applyFontFormats="1" applyPatternFormats="1" applyAlignmentFormats="0" applyWidthHeightFormats="0">
  <queryTableRefresh preserveSortFilterLayout="0" nextId="4">
    <queryTableFields count="1">
      <queryTableField id="1" name="Способы закупки" tableColumnId="10"/>
    </queryTableFields>
  </queryTableRefresh>
</queryTable>
</file>

<file path=xl/tables/_rels/table15.xml.rels><?xml version="1.0" encoding="UTF-8" standalone="yes"?>
<Relationships xmlns="http://schemas.openxmlformats.org/package/2006/relationships"><Relationship Id="rId1" Type="http://schemas.openxmlformats.org/officeDocument/2006/relationships/queryTable" Target="../queryTables/queryTable1.xml"/></Relationships>
</file>

<file path=xl/tables/table1.xml><?xml version="1.0" encoding="utf-8"?>
<table xmlns="http://schemas.openxmlformats.org/spreadsheetml/2006/main" id="1" name="КоммерческоеПредложение" displayName="КоммерческоеПредложение" ref="B9:D22" headerRowDxfId="267" dataDxfId="266" totalsRowDxfId="265">
  <autoFilter ref="B9:D22"/>
  <tableColumns count="3">
    <tableColumn id="1" name="№" totalsRowLabel="Итог" dataDxfId="264"/>
    <tableColumn id="2" name="Показатель" dataDxfId="263" totalsRowDxfId="262"/>
    <tableColumn id="3" name="Значение" dataDxfId="261"/>
  </tableColumns>
  <tableStyleInfo name="TableStyleLight1" showFirstColumn="0" showLastColumn="0" showRowStripes="0" showColumnStripes="0"/>
</table>
</file>

<file path=xl/tables/table10.xml><?xml version="1.0" encoding="utf-8"?>
<table xmlns="http://schemas.openxmlformats.org/spreadsheetml/2006/main" id="2" name="СправкаОбОпыте" displayName="СправкаОбОпыте" ref="B11:M21" totalsRowShown="0" headerRowDxfId="90" dataDxfId="88" headerRowBorderDxfId="89" tableBorderDxfId="87" totalsRowBorderDxfId="86">
  <autoFilter ref="B11:M21"/>
  <tableColumns count="12">
    <tableColumn id="1" name="0" dataDxfId="85">
      <calculatedColumnFormula>IF(ISNUMBER(OFFSET(B12,-1,0)), OFFSET(B12,-1,0)+1, 1)</calculatedColumnFormula>
    </tableColumn>
    <tableColumn id="10" name="0.1" dataDxfId="84">
      <calculatedColumnFormula>ОсновнаяИнформация_НаименованиеУчастника</calculatedColumnFormula>
    </tableColumn>
    <tableColumn id="11" name="0.2" dataDxfId="83">
      <calculatedColumnFormula>Оферта_ИНН</calculatedColumnFormula>
    </tableColumn>
    <tableColumn id="2" name="1" dataDxfId="82"/>
    <tableColumn id="3" name="2" dataDxfId="81"/>
    <tableColumn id="4" name="3" dataDxfId="80"/>
    <tableColumn id="14" name="Столбец1" dataDxfId="79"/>
    <tableColumn id="5" name="5" dataDxfId="78"/>
    <tableColumn id="6" name="6" dataDxfId="77"/>
    <tableColumn id="7" name="7" dataDxfId="76"/>
    <tableColumn id="8" name="8" dataDxfId="75"/>
    <tableColumn id="9" name="9" dataDxfId="74"/>
  </tableColumns>
  <tableStyleInfo name="TableStyleLight4" showFirstColumn="0" showLastColumn="0" showRowStripes="0" showColumnStripes="0"/>
</table>
</file>

<file path=xl/tables/table11.xml><?xml version="1.0" encoding="utf-8"?>
<table xmlns="http://schemas.openxmlformats.org/spreadsheetml/2006/main" id="11" name="СправкаОПретензиях" displayName="СправкаОПретензиях" ref="B11:K21" totalsRowShown="0" headerRowDxfId="65" dataDxfId="63" headerRowBorderDxfId="64" tableBorderDxfId="62" totalsRowBorderDxfId="61">
  <autoFilter ref="B11:K21"/>
  <tableColumns count="10">
    <tableColumn id="1" name="0" dataDxfId="60">
      <calculatedColumnFormula>IF(ISNUMBER(OFFSET(B12,-1,0)), OFFSET(B12,-1,0)+1, 1)</calculatedColumnFormula>
    </tableColumn>
    <tableColumn id="10" name="0.1" dataDxfId="59">
      <calculatedColumnFormula>ОсновнаяИнформация_НаименованиеУчастника</calculatedColumnFormula>
    </tableColumn>
    <tableColumn id="11" name="0.2" dataDxfId="58">
      <calculatedColumnFormula>ОсновнаяИнформация_ИННУчастника</calculatedColumnFormula>
    </tableColumn>
    <tableColumn id="2" name="1" dataDxfId="57"/>
    <tableColumn id="3" name="2" dataDxfId="56"/>
    <tableColumn id="4" name="3" dataDxfId="55"/>
    <tableColumn id="5" name="4" dataDxfId="54"/>
    <tableColumn id="6" name="5" dataDxfId="53"/>
    <tableColumn id="9" name="6" dataDxfId="52"/>
    <tableColumn id="7" name="7" dataDxfId="51"/>
  </tableColumns>
  <tableStyleInfo name="TableStyleLight4" showFirstColumn="0" showLastColumn="0" showRowStripes="0" showColumnStripes="0"/>
</table>
</file>

<file path=xl/tables/table12.xml><?xml version="1.0" encoding="utf-8"?>
<table xmlns="http://schemas.openxmlformats.org/spreadsheetml/2006/main" id="13" name="СправкаОСудебных" displayName="СправкаОСудебных" ref="B13:M23" totalsRowShown="0" headerRowDxfId="37" dataDxfId="35" headerRowBorderDxfId="36" tableBorderDxfId="34" totalsRowBorderDxfId="33">
  <autoFilter ref="B13:M23"/>
  <tableColumns count="12">
    <tableColumn id="1" name="0" dataDxfId="32">
      <calculatedColumnFormula>IF(ISNUMBER(OFFSET(B14,-1,0)), OFFSET(B14,-1,0)+1, 1)</calculatedColumnFormula>
    </tableColumn>
    <tableColumn id="10" name="0.1" dataDxfId="31">
      <calculatedColumnFormula>ОсновнаяИнформация_НаименованиеУчастника</calculatedColumnFormula>
    </tableColumn>
    <tableColumn id="11" name="0.2" dataDxfId="30">
      <calculatedColumnFormula>ОсновнаяИнформация_ИННУчастника</calculatedColumnFormula>
    </tableColumn>
    <tableColumn id="2" name="1" dataDxfId="29"/>
    <tableColumn id="3" name="2" dataDxfId="28"/>
    <tableColumn id="4" name="3" dataDxfId="27"/>
    <tableColumn id="5" name="4" dataDxfId="26"/>
    <tableColumn id="6" name="5" dataDxfId="25"/>
    <tableColumn id="12" name="6" dataDxfId="24"/>
    <tableColumn id="13" name="7" dataDxfId="23"/>
    <tableColumn id="7" name="9" dataDxfId="22"/>
    <tableColumn id="8" name="10" dataDxfId="21"/>
  </tableColumns>
  <tableStyleInfo name="TableStyleLight4" showFirstColumn="0" showLastColumn="0" showRowStripes="0" showColumnStripes="0"/>
</table>
</file>

<file path=xl/tables/table13.xml><?xml version="1.0" encoding="utf-8"?>
<table xmlns="http://schemas.openxmlformats.org/spreadsheetml/2006/main" id="24" name="ЗаявкаУчастника" displayName="ЗаявкаУчастника" ref="A1:H2" totalsRowShown="0" headerRowDxfId="13" dataDxfId="12">
  <autoFilter ref="A1:H2"/>
  <tableColumns count="8">
    <tableColumn id="1" name="Наименование участника" dataDxfId="11">
      <calculatedColumnFormula>ОсновнаяИнформация_СокрНаименование</calculatedColumnFormula>
    </tableColumn>
    <tableColumn id="2" name="ИНН" dataDxfId="10">
      <calculatedColumnFormula>ОсновнаяИнформация_ИННУчастника</calculatedColumnFormula>
    </tableColumn>
    <tableColumn id="3" name="КПП" dataDxfId="9">
      <calculatedColumnFormula>ОсновнаяИнформация_КППУчастника</calculatedColumnFormula>
    </tableColumn>
    <tableColumn id="4" name="Город местонахождения" dataDxfId="8">
      <calculatedColumnFormula>ОсновнаяИнформация_МестонахождениеУчастника</calculatedColumnFormula>
    </tableColumn>
    <tableColumn id="5" name="Представитель участника" dataDxfId="7">
      <calculatedColumnFormula>Анкета!D34</calculatedColumnFormula>
    </tableColumn>
    <tableColumn id="6" name="Телефон представителя" dataDxfId="6">
      <calculatedColumnFormula>Анкета!D36</calculatedColumnFormula>
    </tableColumn>
    <tableColumn id="7" name="Эл почта представителя" dataDxfId="5">
      <calculatedColumnFormula>Анкета!D38</calculatedColumnFormula>
    </tableColumn>
    <tableColumn id="8" name="СМСП" dataDxfId="4">
      <calculatedColumnFormula>СМСП</calculatedColumnFormula>
    </tableColumn>
  </tableColumns>
  <tableStyleInfo name="TableStyleMedium2" showFirstColumn="0" showLastColumn="0" showRowStripes="1" showColumnStripes="0"/>
</table>
</file>

<file path=xl/tables/table14.xml><?xml version="1.0" encoding="utf-8"?>
<table xmlns="http://schemas.openxmlformats.org/spreadsheetml/2006/main" id="8" name="ЗамечанияПредложения_Т" displayName="ЗамечанияПредложения_Т" ref="A4:A5" totalsRowShown="0" headerRowDxfId="3" dataDxfId="2">
  <autoFilter ref="A4:A5"/>
  <tableColumns count="1">
    <tableColumn id="1" name="Замечания предложения" dataDxfId="1">
      <calculatedColumnFormula>ЗамечанияПредложения</calculatedColumnFormula>
    </tableColumn>
  </tableColumns>
  <tableStyleInfo name="TableStyleMedium2" showFirstColumn="0" showLastColumn="0" showRowStripes="1" showColumnStripes="0"/>
</table>
</file>

<file path=xl/tables/table15.xml><?xml version="1.0" encoding="utf-8"?>
<table xmlns="http://schemas.openxmlformats.org/spreadsheetml/2006/main" id="15" name="СпособыЗакупок" displayName="СпособыЗакупок" ref="A1:A11" tableType="queryTable" totalsRowShown="0">
  <autoFilter ref="A1:A11"/>
  <tableColumns count="1">
    <tableColumn id="10" uniqueName="10" name="Способы закупки" queryTableFieldId="1" dataDxfId="0"/>
  </tableColumns>
  <tableStyleInfo name="TableStyleMedium7" showFirstColumn="0" showLastColumn="0" showRowStripes="1" showColumnStripes="0"/>
</table>
</file>

<file path=xl/tables/table2.xml><?xml version="1.0" encoding="utf-8"?>
<table xmlns="http://schemas.openxmlformats.org/spreadsheetml/2006/main" id="12" name="ОсновныеДанныеАнкеты" displayName="ОсновныеДанныеАнкеты" ref="D6:D18" headerRowCount="0" totalsRowShown="0" headerRowDxfId="229" dataDxfId="228" tableBorderDxfId="227" totalsRowBorderDxfId="226">
  <tableColumns count="1">
    <tableColumn id="1" name="Столбец1" headerRowDxfId="225" dataDxfId="224">
      <calculatedColumnFormula>ОсновнаяИнформация_НаименованиеУчастника</calculatedColumnFormula>
    </tableColumn>
  </tableColumns>
  <tableStyleInfo name="TableStyleLight1" showFirstColumn="0" showLastColumn="0" showRowStripes="0" showColumnStripes="0"/>
</table>
</file>

<file path=xl/tables/table3.xml><?xml version="1.0" encoding="utf-8"?>
<table xmlns="http://schemas.openxmlformats.org/spreadsheetml/2006/main" id="10" name="ВидыРабот" displayName="ВидыРабот" ref="B32:F218" headerRowCount="0" totalsRowShown="0" headerRowDxfId="194" dataDxfId="193" tableBorderDxfId="192">
  <tableColumns count="5">
    <tableColumn id="1" name="Столбец1" headerRowDxfId="191" dataDxfId="190">
      <calculatedColumnFormula>ROW()-31</calculatedColumnFormula>
    </tableColumn>
    <tableColumn id="2" name="Столбец2" headerRowDxfId="189" dataDxfId="188"/>
    <tableColumn id="3" name="Столбец3" headerRowDxfId="187" dataDxfId="186"/>
    <tableColumn id="4" name="Столбец4" headerRowDxfId="185" dataDxfId="184"/>
    <tableColumn id="5" name="Столбец5" headerRowDxfId="183" dataDxfId="182"/>
  </tableColumns>
  <tableStyleInfo showFirstColumn="0" showLastColumn="0" showRowStripes="1" showColumnStripes="0"/>
</table>
</file>

<file path=xl/tables/table4.xml><?xml version="1.0" encoding="utf-8"?>
<table xmlns="http://schemas.openxmlformats.org/spreadsheetml/2006/main" id="14" name="ДекларацияОСоответствииУчастникаТребованиям" displayName="ДекларацияОСоответствииУчастникаТребованиям" ref="B9:F38" totalsRowShown="0" headerRowDxfId="164" dataDxfId="162" headerRowBorderDxfId="163" tableBorderDxfId="161">
  <autoFilter ref="B9:F38"/>
  <tableColumns count="5">
    <tableColumn id="1" name="№" dataDxfId="160"/>
    <tableColumn id="2" name="Требование" dataDxfId="159"/>
    <tableColumn id="3" name="Документы (сведения), подтверждающие соответствие требованию" dataDxfId="158"/>
    <tableColumn id="4" name="Соответствие требованию" dataDxfId="157"/>
    <tableColumn id="5" name="Ссылка на папку с документом" dataDxfId="156" dataCellStyle="Гиперссылка"/>
  </tableColumns>
  <tableStyleInfo name="TableStyleLight1" showFirstColumn="0" showLastColumn="0" showRowStripes="0" showColumnStripes="0"/>
</table>
</file>

<file path=xl/tables/table5.xml><?xml version="1.0" encoding="utf-8"?>
<table xmlns="http://schemas.openxmlformats.org/spreadsheetml/2006/main" id="6" name="ОтсутствиеЗадолженности" displayName="ОтсутствиеЗадолженности" ref="A1:A5" totalsRowShown="0">
  <autoFilter ref="A1:A5"/>
  <tableColumns count="1">
    <tableColumn id="1" name="Отсутствие задолженности"/>
  </tableColumns>
  <tableStyleInfo name="TableStyleMedium2" showFirstColumn="0" showLastColumn="0" showRowStripes="1" showColumnStripes="0"/>
</table>
</file>

<file path=xl/tables/table6.xml><?xml version="1.0" encoding="utf-8"?>
<table xmlns="http://schemas.openxmlformats.org/spreadsheetml/2006/main" id="3" name="КадровыеРесурсы" displayName="КадровыеРесурсы" ref="B10:K22" totalsRowShown="0" headerRowDxfId="146" dataDxfId="144" headerRowBorderDxfId="145" tableBorderDxfId="143" totalsRowBorderDxfId="142">
  <autoFilter ref="B10:K22"/>
  <tableColumns count="10">
    <tableColumn id="1" name="0" dataDxfId="141"/>
    <tableColumn id="2" name="1" dataDxfId="140"/>
    <tableColumn id="3" name="2" dataDxfId="139"/>
    <tableColumn id="4" name="3" dataDxfId="138"/>
    <tableColumn id="8" name="4" dataDxfId="137"/>
    <tableColumn id="7" name="5" dataDxfId="136"/>
    <tableColumn id="9" name="6" dataDxfId="135"/>
    <tableColumn id="5" name="7" dataDxfId="134"/>
    <tableColumn id="6" name="8" dataDxfId="133"/>
    <tableColumn id="10" name="9" dataDxfId="132"/>
  </tableColumns>
  <tableStyleInfo name="TableStyleLight15" showFirstColumn="0" showLastColumn="0" showRowStripes="0" showColumnStripes="0"/>
</table>
</file>

<file path=xl/tables/table7.xml><?xml version="1.0" encoding="utf-8"?>
<table xmlns="http://schemas.openxmlformats.org/spreadsheetml/2006/main" id="7" name="КатегорияСпециалиста" displayName="КатегорияСпециалиста" ref="A1:A5" totalsRowShown="0">
  <autoFilter ref="A1:A5"/>
  <tableColumns count="1">
    <tableColumn id="1" name="Категория специалиста"/>
  </tableColumns>
  <tableStyleInfo name="TableStyleMedium2" showFirstColumn="0" showLastColumn="0" showRowStripes="1" showColumnStripes="0"/>
</table>
</file>

<file path=xl/tables/table8.xml><?xml version="1.0" encoding="utf-8"?>
<table xmlns="http://schemas.openxmlformats.org/spreadsheetml/2006/main" id="4" name="МатериальноТехническиеРесурсы" displayName="МатериальноТехническиеРесурсы" ref="B10:H60" totalsRowShown="0" headerRowDxfId="128" dataDxfId="126" headerRowBorderDxfId="127" tableBorderDxfId="125" totalsRowBorderDxfId="124">
  <autoFilter ref="B10:H60"/>
  <tableColumns count="7">
    <tableColumn id="1" name="0" dataDxfId="123">
      <calculatedColumnFormula>IF(ISNUMBER(OFFSET(B11,-1,0)), OFFSET(B11,-1,0)+1, 1)</calculatedColumnFormula>
    </tableColumn>
    <tableColumn id="2" name="1" dataDxfId="122"/>
    <tableColumn id="3" name="2" dataDxfId="121"/>
    <tableColumn id="4" name="3" dataDxfId="120"/>
    <tableColumn id="5" name="4" dataDxfId="119"/>
    <tableColumn id="6" name="5" dataDxfId="118"/>
    <tableColumn id="7" name="6" dataDxfId="117"/>
  </tableColumns>
  <tableStyleInfo name="TableStyleLight1" showFirstColumn="0" showLastColumn="0" showRowStripes="0" showColumnStripes="0"/>
</table>
</file>

<file path=xl/tables/table9.xml><?xml version="1.0" encoding="utf-8"?>
<table xmlns="http://schemas.openxmlformats.org/spreadsheetml/2006/main" id="5" name="ЦепочкаСобственников" displayName="ЦепочкаСобственников" ref="B12:P16" totalsRowShown="0" headerRowDxfId="113" dataDxfId="111" headerRowBorderDxfId="112" tableBorderDxfId="110" totalsRowBorderDxfId="109">
  <autoFilter ref="B12:P16"/>
  <tableColumns count="15">
    <tableColumn id="1" name="0" dataDxfId="108">
      <calculatedColumnFormula>IF(ISNUMBER(OFFSET(B13,-1,0)),OFFSET(B13,-1,0)+1,"")</calculatedColumnFormula>
    </tableColumn>
    <tableColumn id="2" name="1" dataDxfId="107"/>
    <tableColumn id="3" name="2" dataDxfId="106"/>
    <tableColumn id="4" name="3" dataDxfId="105"/>
    <tableColumn id="5" name="4" dataDxfId="104"/>
    <tableColumn id="6" name="5" dataDxfId="103"/>
    <tableColumn id="7" name="6" dataDxfId="102"/>
    <tableColumn id="8" name="7" dataDxfId="101"/>
    <tableColumn id="9" name="8" dataDxfId="100"/>
    <tableColumn id="10" name="9" dataDxfId="99"/>
    <tableColumn id="11" name="10" dataDxfId="98"/>
    <tableColumn id="12" name="11" dataDxfId="97"/>
    <tableColumn id="13" name="12" dataDxfId="96"/>
    <tableColumn id="14" name="13" dataDxfId="95"/>
    <tableColumn id="15" name="14" dataDxfId="94"/>
  </tableColumns>
  <tableStyleInfo name="TableStyleLight1" showFirstColumn="0" showLastColumn="0" showRowStripes="1" showColumnStripes="0"/>
</table>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table" Target="../tables/table8.xml"/><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2" Type="http://schemas.openxmlformats.org/officeDocument/2006/relationships/table" Target="../tables/table9.xml"/><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3" Type="http://schemas.openxmlformats.org/officeDocument/2006/relationships/table" Target="../tables/table10.xml"/><Relationship Id="rId2" Type="http://schemas.openxmlformats.org/officeDocument/2006/relationships/printerSettings" Target="../printerSettings/printerSettings10.bin"/><Relationship Id="rId1" Type="http://schemas.openxmlformats.org/officeDocument/2006/relationships/hyperlink" Target="http://zakupki.gov.ru/epz/main/public/home.html" TargetMode="External"/></Relationships>
</file>

<file path=xl/worksheets/_rels/sheet13.xml.rels><?xml version="1.0" encoding="UTF-8" standalone="yes"?>
<Relationships xmlns="http://schemas.openxmlformats.org/package/2006/relationships"><Relationship Id="rId2" Type="http://schemas.openxmlformats.org/officeDocument/2006/relationships/table" Target="../tables/table11.xml"/><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2" Type="http://schemas.openxmlformats.org/officeDocument/2006/relationships/table" Target="../tables/table12.xml"/><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6.xml.rels><?xml version="1.0" encoding="UTF-8" standalone="yes"?>
<Relationships xmlns="http://schemas.openxmlformats.org/package/2006/relationships"><Relationship Id="rId2" Type="http://schemas.openxmlformats.org/officeDocument/2006/relationships/table" Target="../tables/table14.xml"/><Relationship Id="rId1" Type="http://schemas.openxmlformats.org/officeDocument/2006/relationships/table" Target="../tables/table13.xml"/></Relationships>
</file>

<file path=xl/worksheets/_rels/sheet17.xml.rels><?xml version="1.0" encoding="UTF-8" standalone="yes"?>
<Relationships xmlns="http://schemas.openxmlformats.org/package/2006/relationships"><Relationship Id="rId1" Type="http://schemas.openxmlformats.org/officeDocument/2006/relationships/table" Target="../tables/table15.xml"/></Relationships>
</file>

<file path=xl/worksheets/_rels/sheet2.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hyperlink" Target="&#1055;&#1088;&#1080;&#1083;&#1086;&#1078;&#1077;&#1085;&#1080;&#1103;%20&#1082;%20&#1079;&#1072;&#1103;&#1074;&#1082;&#1077;/&#1056;&#1072;&#1079;&#1088;&#1077;&#1096;&#1077;&#1085;&#1080;&#1077;%20(&#1083;&#1080;&#1094;&#1077;&#1085;&#1079;&#1080;&#1103;)" TargetMode="External"/><Relationship Id="rId13" Type="http://schemas.openxmlformats.org/officeDocument/2006/relationships/hyperlink" Target="&#1055;&#1088;&#1080;&#1083;&#1086;&#1078;&#1077;&#1085;&#1080;&#1103;%20&#1082;%20&#1079;&#1072;&#1103;&#1074;&#1082;&#1077;/&#1052;&#1058;&#1056;" TargetMode="External"/><Relationship Id="rId3" Type="http://schemas.openxmlformats.org/officeDocument/2006/relationships/hyperlink" Target="../../../../../../AppData/Roaming/Microsoft/Excel/&#1055;&#1088;&#1080;&#1083;&#1086;&#1078;&#1077;&#1085;&#1080;&#1103;%20&#1082;%20&#1079;&#1072;&#1103;&#1074;&#1082;&#1077;/&#1041;&#1072;&#1083;&#1072;&#1085;&#1089;" TargetMode="External"/><Relationship Id="rId7" Type="http://schemas.openxmlformats.org/officeDocument/2006/relationships/hyperlink" Target="&#1055;&#1088;&#1080;&#1083;&#1086;&#1078;&#1077;&#1085;&#1080;&#1103;%20&#1082;%20&#1079;&#1072;&#1103;&#1074;&#1082;&#1077;/&#1056;&#1072;&#1079;&#1088;&#1077;&#1096;&#1077;&#1085;&#1080;&#1077;%20(&#1083;&#1080;&#1094;&#1077;&#1085;&#1079;&#1080;&#1103;)" TargetMode="External"/><Relationship Id="rId12" Type="http://schemas.openxmlformats.org/officeDocument/2006/relationships/hyperlink" Target="&#1055;&#1088;&#1080;&#1083;&#1086;&#1078;&#1077;&#1085;&#1080;&#1103;%20&#1082;%20&#1079;&#1072;&#1103;&#1074;&#1082;&#1077;/&#1050;&#1072;&#1076;&#1088;&#1099;" TargetMode="External"/><Relationship Id="rId2" Type="http://schemas.openxmlformats.org/officeDocument/2006/relationships/hyperlink" Target="&#1055;&#1088;&#1080;&#1083;&#1086;&#1078;&#1077;&#1085;&#1080;&#1103;%20&#1082;%20&#1079;&#1072;&#1103;&#1074;&#1082;&#1077;/&#1053;&#1072;&#1083;&#1086;&#1075;&#1086;&#1074;&#1099;&#1077;%20&#1089;&#1087;&#1088;&#1072;&#1074;&#1082;&#1080;" TargetMode="External"/><Relationship Id="rId16" Type="http://schemas.openxmlformats.org/officeDocument/2006/relationships/table" Target="../tables/table4.xml"/><Relationship Id="rId1" Type="http://schemas.openxmlformats.org/officeDocument/2006/relationships/hyperlink" Target="&#1055;&#1088;&#1080;&#1083;&#1086;&#1078;&#1077;&#1085;&#1080;&#1103;%20&#1082;%20&#1079;&#1072;&#1103;&#1074;&#1082;&#1077;/&#1055;&#1086;&#1076;&#1090;&#1074;&#1077;&#1088;&#1078;&#1076;&#1077;&#1085;&#1080;&#1077;%20&#1087;&#1086;&#1083;&#1085;&#1086;&#1084;&#1086;&#1095;&#1080;&#1081;" TargetMode="External"/><Relationship Id="rId6" Type="http://schemas.openxmlformats.org/officeDocument/2006/relationships/hyperlink" Target="&#1055;&#1088;&#1080;&#1083;&#1086;&#1078;&#1077;&#1085;&#1080;&#1103;%20&#1082;%20&#1079;&#1072;&#1103;&#1074;&#1082;&#1077;/&#1044;&#1086;&#1075;&#1086;&#1074;&#1086;&#1088;&#1099;%20(&#1086;&#1087;&#1099;&#1090;)" TargetMode="External"/><Relationship Id="rId11" Type="http://schemas.openxmlformats.org/officeDocument/2006/relationships/hyperlink" Target="&#1055;&#1088;&#1080;&#1083;&#1086;&#1078;&#1077;&#1085;&#1080;&#1103;%20&#1082;%20&#1079;&#1072;&#1103;&#1074;&#1082;&#1077;\&#1058;&#1077;&#1093;.%20&#1072;&#1091;&#1076;&#1080;&#1090;" TargetMode="External"/><Relationship Id="rId5" Type="http://schemas.openxmlformats.org/officeDocument/2006/relationships/hyperlink" Target="&#1055;&#1088;&#1080;&#1083;&#1086;&#1078;&#1077;&#1085;&#1080;&#1103;%20&#1082;%20&#1079;&#1072;&#1103;&#1074;&#1082;&#1077;/&#1057;&#1056;&#1054;" TargetMode="External"/><Relationship Id="rId15" Type="http://schemas.openxmlformats.org/officeDocument/2006/relationships/printerSettings" Target="../printerSettings/printerSettings5.bin"/><Relationship Id="rId10" Type="http://schemas.openxmlformats.org/officeDocument/2006/relationships/hyperlink" Target="&#1055;&#1088;&#1080;&#1083;&#1086;&#1078;&#1077;&#1085;&#1080;&#1103;%20&#1082;%20&#1079;&#1072;&#1103;&#1074;&#1082;&#1077;\&#1053;&#1040;&#1050;&#1057;" TargetMode="External"/><Relationship Id="rId4" Type="http://schemas.openxmlformats.org/officeDocument/2006/relationships/hyperlink" Target="&#1055;&#1088;&#1080;&#1083;&#1086;&#1078;&#1077;&#1085;&#1080;&#1103;%20&#1082;%20&#1079;&#1072;&#1103;&#1074;&#1082;&#1077;/&#1057;&#1052;&#1057;&#1055;" TargetMode="External"/><Relationship Id="rId9" Type="http://schemas.openxmlformats.org/officeDocument/2006/relationships/hyperlink" Target="&#1055;&#1088;&#1080;&#1083;&#1086;&#1078;&#1077;&#1085;&#1080;&#1103;%20&#1082;%20&#1079;&#1072;&#1103;&#1074;&#1082;&#1077;\&#1055;&#1086;&#1076;&#1090;&#1074;&#1077;&#1088;&#1078;&#1076;&#1077;&#1085;&#1080;&#1077;%20&#1087;&#1086;&#1083;&#1085;&#1086;&#1084;&#1086;&#1095;&#1080;&#1081;" TargetMode="External"/><Relationship Id="rId14" Type="http://schemas.openxmlformats.org/officeDocument/2006/relationships/hyperlink" Target="&#1055;&#1088;&#1080;&#1083;&#1086;&#1078;&#1077;&#1085;&#1080;&#1103;%20&#1082;%20&#1079;&#1072;&#1103;&#1074;&#1082;&#1077;/&#1041;&#1072;&#1083;&#1072;&#1085;&#1089;" TargetMode="External"/></Relationships>
</file>

<file path=xl/worksheets/_rels/sheet6.xml.rels><?xml version="1.0" encoding="UTF-8" standalone="yes"?>
<Relationships xmlns="http://schemas.openxmlformats.org/package/2006/relationships"><Relationship Id="rId1" Type="http://schemas.openxmlformats.org/officeDocument/2006/relationships/table" Target="../tables/table5.xm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table" Target="../tables/table7.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11">
    <tabColor rgb="FFFF0000"/>
    <pageSetUpPr fitToPage="1"/>
  </sheetPr>
  <dimension ref="A1:E51"/>
  <sheetViews>
    <sheetView showGridLines="0" view="pageBreakPreview" zoomScaleNormal="85" zoomScaleSheetLayoutView="100" workbookViewId="0">
      <pane xSplit="3" ySplit="10" topLeftCell="D11" activePane="bottomRight" state="frozen"/>
      <selection pane="topRight" activeCell="D1" sqref="D1"/>
      <selection pane="bottomLeft" activeCell="A10" sqref="A10"/>
      <selection pane="bottomRight" activeCell="B2" sqref="B2:C2"/>
    </sheetView>
  </sheetViews>
  <sheetFormatPr defaultColWidth="9.140625" defaultRowHeight="18.75" customHeight="1" x14ac:dyDescent="0.25"/>
  <cols>
    <col min="1" max="1" width="4.28515625" style="2" customWidth="1"/>
    <col min="2" max="2" width="4.85546875" style="3" customWidth="1"/>
    <col min="3" max="3" width="41.42578125" style="2" customWidth="1"/>
    <col min="4" max="4" width="52.140625" style="2" customWidth="1"/>
    <col min="5" max="5" width="29.42578125" style="2" customWidth="1"/>
    <col min="6" max="6" width="75.28515625" style="2" customWidth="1"/>
    <col min="7" max="16384" width="9.140625" style="2"/>
  </cols>
  <sheetData>
    <row r="1" spans="1:5" ht="10.5" customHeight="1" x14ac:dyDescent="0.25"/>
    <row r="2" spans="1:5" ht="18.75" customHeight="1" x14ac:dyDescent="0.25">
      <c r="B2" s="221" t="s">
        <v>355</v>
      </c>
      <c r="C2" s="221"/>
      <c r="D2" s="9"/>
    </row>
    <row r="3" spans="1:5" s="5" customFormat="1" ht="18.75" customHeight="1" x14ac:dyDescent="0.25">
      <c r="A3" s="4"/>
      <c r="B3" s="224" t="s">
        <v>187</v>
      </c>
      <c r="C3" s="224"/>
      <c r="D3" s="224"/>
    </row>
    <row r="4" spans="1:5" ht="18.75" customHeight="1" x14ac:dyDescent="0.25">
      <c r="A4" s="6"/>
      <c r="B4" s="225" t="s">
        <v>430</v>
      </c>
      <c r="C4" s="225"/>
      <c r="D4" s="7"/>
    </row>
    <row r="5" spans="1:5" ht="18.75" customHeight="1" x14ac:dyDescent="0.25">
      <c r="A5" s="6"/>
      <c r="B5" s="226" t="s">
        <v>213</v>
      </c>
      <c r="C5" s="227"/>
      <c r="D5" s="7"/>
    </row>
    <row r="6" spans="1:5" ht="18.75" customHeight="1" x14ac:dyDescent="0.25">
      <c r="A6" s="6"/>
      <c r="B6" s="226" t="s">
        <v>456</v>
      </c>
      <c r="C6" s="227"/>
      <c r="D6" s="7"/>
    </row>
    <row r="7" spans="1:5" ht="18.75" customHeight="1" x14ac:dyDescent="0.25">
      <c r="A7" s="6"/>
      <c r="B7" s="230" t="s">
        <v>99</v>
      </c>
      <c r="C7" s="231"/>
      <c r="D7" s="9"/>
    </row>
    <row r="8" spans="1:5" ht="18.75" customHeight="1" x14ac:dyDescent="0.25">
      <c r="A8" s="6"/>
      <c r="B8" s="230" t="s">
        <v>100</v>
      </c>
      <c r="C8" s="231"/>
      <c r="D8" s="9"/>
    </row>
    <row r="9" spans="1:5" ht="18.75" customHeight="1" x14ac:dyDescent="0.25">
      <c r="A9" s="6"/>
      <c r="B9" s="10" t="s">
        <v>14</v>
      </c>
      <c r="C9" s="21" t="s">
        <v>443</v>
      </c>
      <c r="D9" s="21" t="s">
        <v>15</v>
      </c>
    </row>
    <row r="10" spans="1:5" ht="18.75" customHeight="1" x14ac:dyDescent="0.25">
      <c r="A10" s="11"/>
      <c r="B10" s="12">
        <v>1</v>
      </c>
      <c r="C10" s="13" t="s">
        <v>16</v>
      </c>
      <c r="D10" s="14"/>
    </row>
    <row r="11" spans="1:5" ht="19.5" customHeight="1" x14ac:dyDescent="0.25">
      <c r="B11" s="12">
        <v>2</v>
      </c>
      <c r="C11" s="201" t="s">
        <v>472</v>
      </c>
      <c r="D11" s="214"/>
      <c r="E11" s="2" t="s">
        <v>483</v>
      </c>
    </row>
    <row r="12" spans="1:5" ht="18.75" customHeight="1" x14ac:dyDescent="0.25">
      <c r="A12" s="15"/>
      <c r="B12" s="16">
        <v>3</v>
      </c>
      <c r="C12" s="13" t="s">
        <v>178</v>
      </c>
      <c r="D12" s="17" t="s">
        <v>179</v>
      </c>
    </row>
    <row r="13" spans="1:5" ht="18.75" customHeight="1" x14ac:dyDescent="0.25">
      <c r="A13" s="15"/>
      <c r="B13" s="12">
        <v>4</v>
      </c>
      <c r="C13" s="13" t="s">
        <v>431</v>
      </c>
      <c r="D13" s="17" t="s">
        <v>153</v>
      </c>
    </row>
    <row r="14" spans="1:5" ht="18.75" customHeight="1" x14ac:dyDescent="0.25">
      <c r="A14" s="15"/>
      <c r="B14" s="16">
        <v>5</v>
      </c>
      <c r="C14" s="13" t="s">
        <v>180</v>
      </c>
      <c r="D14" s="17" t="s">
        <v>153</v>
      </c>
    </row>
    <row r="15" spans="1:5" s="5" customFormat="1" ht="18.75" customHeight="1" x14ac:dyDescent="0.25">
      <c r="A15" s="11"/>
      <c r="B15" s="12">
        <v>6</v>
      </c>
      <c r="C15" s="13" t="s">
        <v>181</v>
      </c>
      <c r="D15" s="17" t="s">
        <v>153</v>
      </c>
    </row>
    <row r="16" spans="1:5" ht="18.75" customHeight="1" x14ac:dyDescent="0.25">
      <c r="A16" s="11"/>
      <c r="B16" s="16">
        <v>7</v>
      </c>
      <c r="C16" s="13" t="s">
        <v>17</v>
      </c>
      <c r="D16" s="18" t="s">
        <v>18</v>
      </c>
    </row>
    <row r="17" spans="1:4" ht="18.75" customHeight="1" x14ac:dyDescent="0.25">
      <c r="A17" s="15"/>
      <c r="B17" s="12">
        <v>8</v>
      </c>
      <c r="C17" s="13" t="s">
        <v>433</v>
      </c>
      <c r="D17" s="17" t="s">
        <v>153</v>
      </c>
    </row>
    <row r="18" spans="1:4" ht="18.75" customHeight="1" x14ac:dyDescent="0.25">
      <c r="B18" s="12">
        <v>9</v>
      </c>
      <c r="C18" s="13" t="s">
        <v>434</v>
      </c>
      <c r="D18" s="17" t="s">
        <v>153</v>
      </c>
    </row>
    <row r="19" spans="1:4" ht="18.75" customHeight="1" x14ac:dyDescent="0.25">
      <c r="A19" s="15"/>
      <c r="B19" s="16">
        <v>10</v>
      </c>
      <c r="C19" s="13" t="s">
        <v>432</v>
      </c>
      <c r="D19" s="17" t="s">
        <v>153</v>
      </c>
    </row>
    <row r="20" spans="1:4" ht="18.75" customHeight="1" x14ac:dyDescent="0.25">
      <c r="B20" s="16">
        <v>11</v>
      </c>
      <c r="C20" s="13" t="s">
        <v>211</v>
      </c>
      <c r="D20" s="17" t="s">
        <v>153</v>
      </c>
    </row>
    <row r="21" spans="1:4" ht="18.75" customHeight="1" x14ac:dyDescent="0.25">
      <c r="B21" s="12">
        <v>12</v>
      </c>
      <c r="C21" s="13" t="s">
        <v>435</v>
      </c>
      <c r="D21" s="17" t="s">
        <v>153</v>
      </c>
    </row>
    <row r="22" spans="1:4" ht="18.75" customHeight="1" x14ac:dyDescent="0.25">
      <c r="B22" s="16">
        <v>13</v>
      </c>
      <c r="C22" s="13" t="s">
        <v>436</v>
      </c>
      <c r="D22" s="17" t="s">
        <v>153</v>
      </c>
    </row>
    <row r="23" spans="1:4" ht="29.25" customHeight="1" x14ac:dyDescent="0.25">
      <c r="B23" s="12">
        <v>14</v>
      </c>
      <c r="C23" s="201" t="s">
        <v>455</v>
      </c>
      <c r="D23" s="200"/>
    </row>
    <row r="24" spans="1:4" ht="19.5" customHeight="1" x14ac:dyDescent="0.25">
      <c r="B24" s="12">
        <v>15</v>
      </c>
      <c r="C24" s="201" t="s">
        <v>461</v>
      </c>
      <c r="D24" s="200"/>
    </row>
    <row r="25" spans="1:4" ht="19.5" customHeight="1" x14ac:dyDescent="0.25">
      <c r="B25" s="12">
        <v>16</v>
      </c>
      <c r="C25" s="201" t="s">
        <v>462</v>
      </c>
      <c r="D25" s="200"/>
    </row>
    <row r="26" spans="1:4" ht="18.75" customHeight="1" x14ac:dyDescent="0.25">
      <c r="B26" s="19"/>
      <c r="C26" s="20"/>
      <c r="D26" s="199"/>
    </row>
    <row r="27" spans="1:4" ht="27.75" customHeight="1" x14ac:dyDescent="0.25">
      <c r="C27" s="228" t="s">
        <v>445</v>
      </c>
      <c r="D27" s="228"/>
    </row>
    <row r="28" spans="1:4" ht="24.75" customHeight="1" x14ac:dyDescent="0.25">
      <c r="C28" s="228" t="s">
        <v>446</v>
      </c>
      <c r="D28" s="228"/>
    </row>
    <row r="29" spans="1:4" ht="54.75" customHeight="1" x14ac:dyDescent="0.25">
      <c r="C29" s="228" t="s">
        <v>447</v>
      </c>
      <c r="D29" s="228"/>
    </row>
    <row r="30" spans="1:4" ht="34.5" customHeight="1" x14ac:dyDescent="0.25">
      <c r="C30" s="228" t="s">
        <v>488</v>
      </c>
      <c r="D30" s="228"/>
    </row>
    <row r="31" spans="1:4" ht="18.75" customHeight="1" x14ac:dyDescent="0.25">
      <c r="C31" s="229" t="s">
        <v>205</v>
      </c>
      <c r="D31" s="229"/>
    </row>
    <row r="32" spans="1:4" ht="18.75" customHeight="1" x14ac:dyDescent="0.25">
      <c r="C32" s="222" t="s">
        <v>209</v>
      </c>
      <c r="D32" s="222"/>
    </row>
    <row r="33" spans="2:4" ht="18.75" customHeight="1" x14ac:dyDescent="0.25">
      <c r="C33" s="223" t="str">
        <f>Анкета!B5</f>
        <v>Анкета участника закупок</v>
      </c>
      <c r="D33" s="223"/>
    </row>
    <row r="34" spans="2:4" ht="18.75" customHeight="1" x14ac:dyDescent="0.25">
      <c r="C34" s="223" t="str">
        <f>'Анкета. Виды работ'!B6</f>
        <v>Анкета участника закупок: виды работ</v>
      </c>
      <c r="D34" s="223"/>
    </row>
    <row r="35" spans="2:4" ht="18.75" customHeight="1" x14ac:dyDescent="0.25">
      <c r="C35" s="223" t="str">
        <f>'Анкета. Баланс'!B8</f>
        <v>Анкета участника закупок: данные бухгалтерской отчетности за</v>
      </c>
      <c r="D35" s="223"/>
    </row>
    <row r="36" spans="2:4" ht="18.75" customHeight="1" x14ac:dyDescent="0.25">
      <c r="C36" s="223" t="str">
        <f>'Соответствие требованиям'!B8</f>
        <v>Соответствие требованиям к участникам закупки</v>
      </c>
      <c r="D36" s="223"/>
    </row>
    <row r="37" spans="2:4" ht="18.75" customHeight="1" x14ac:dyDescent="0.25">
      <c r="C37" s="223" t="s">
        <v>438</v>
      </c>
      <c r="D37" s="223"/>
    </row>
    <row r="38" spans="2:4" ht="18.75" customHeight="1" x14ac:dyDescent="0.25">
      <c r="C38" s="223" t="str">
        <f>Кадры!B7</f>
        <v>Сведения о кадровых ресурсах</v>
      </c>
      <c r="D38" s="223"/>
    </row>
    <row r="39" spans="2:4" ht="18.75" customHeight="1" x14ac:dyDescent="0.25">
      <c r="C39" s="223" t="str">
        <f>МТР!B8</f>
        <v xml:space="preserve">Сведения о материально-технических ресурсах, иных материальных возможностях </v>
      </c>
      <c r="D39" s="223"/>
    </row>
    <row r="40" spans="2:4" ht="18.75" customHeight="1" x14ac:dyDescent="0.25">
      <c r="C40" s="223" t="str">
        <f>Собственники!B8</f>
        <v>Сведения о цепочке собственников юридического лица—участника закупки</v>
      </c>
      <c r="D40" s="223"/>
    </row>
    <row r="41" spans="2:4" ht="18.75" customHeight="1" x14ac:dyDescent="0.25">
      <c r="C41" s="223" t="str">
        <f>Опыт!B8</f>
        <v>Справка об опыте</v>
      </c>
      <c r="D41" s="223"/>
    </row>
    <row r="42" spans="2:4" ht="18.75" customHeight="1" x14ac:dyDescent="0.25">
      <c r="C42" s="223" t="str">
        <f>Претензии!B8</f>
        <v>Справка о претензиях заказчиков</v>
      </c>
      <c r="D42" s="223"/>
    </row>
    <row r="43" spans="2:4" ht="18.75" customHeight="1" x14ac:dyDescent="0.25">
      <c r="C43" s="223" t="str">
        <f>'Суд. решения'!B8</f>
        <v>Справка о судебных решениях</v>
      </c>
      <c r="D43" s="223"/>
    </row>
    <row r="44" spans="2:4" ht="18.75" customHeight="1" x14ac:dyDescent="0.2">
      <c r="C44" s="220" t="s">
        <v>188</v>
      </c>
      <c r="D44" s="220"/>
    </row>
    <row r="45" spans="2:4" ht="30" customHeight="1" x14ac:dyDescent="0.25">
      <c r="C45" s="222" t="s">
        <v>210</v>
      </c>
      <c r="D45" s="222"/>
    </row>
    <row r="46" spans="2:4" ht="12.75" customHeight="1" x14ac:dyDescent="0.25"/>
    <row r="47" spans="2:4" s="24" customFormat="1" ht="18.75" customHeight="1" x14ac:dyDescent="0.25">
      <c r="B47" s="22"/>
      <c r="C47" s="23" t="s">
        <v>8</v>
      </c>
      <c r="D47" s="198"/>
    </row>
    <row r="48" spans="2:4" ht="18.75" customHeight="1" x14ac:dyDescent="0.25">
      <c r="C48" s="20"/>
    </row>
    <row r="49" spans="3:3" ht="18.75" customHeight="1" x14ac:dyDescent="0.25">
      <c r="C49" s="20"/>
    </row>
    <row r="50" spans="3:3" ht="18.75" customHeight="1" x14ac:dyDescent="0.25">
      <c r="C50" s="20"/>
    </row>
    <row r="51" spans="3:3" ht="18.75" customHeight="1" x14ac:dyDescent="0.25">
      <c r="C51" s="20"/>
    </row>
  </sheetData>
  <sheetProtection formatCells="0" formatColumns="0" formatRows="0" insertRows="0"/>
  <mergeCells count="26">
    <mergeCell ref="C45:D45"/>
    <mergeCell ref="B5:C5"/>
    <mergeCell ref="C29:D29"/>
    <mergeCell ref="C28:D28"/>
    <mergeCell ref="C27:D27"/>
    <mergeCell ref="C31:D31"/>
    <mergeCell ref="B7:C7"/>
    <mergeCell ref="B8:C8"/>
    <mergeCell ref="C35:D35"/>
    <mergeCell ref="C36:D36"/>
    <mergeCell ref="C38:D38"/>
    <mergeCell ref="C39:D39"/>
    <mergeCell ref="C40:D40"/>
    <mergeCell ref="C41:D41"/>
    <mergeCell ref="C42:D42"/>
    <mergeCell ref="C43:D43"/>
    <mergeCell ref="C44:D44"/>
    <mergeCell ref="B2:C2"/>
    <mergeCell ref="C32:D32"/>
    <mergeCell ref="C33:D33"/>
    <mergeCell ref="C34:D34"/>
    <mergeCell ref="B3:D3"/>
    <mergeCell ref="B4:C4"/>
    <mergeCell ref="C37:D37"/>
    <mergeCell ref="B6:C6"/>
    <mergeCell ref="C30:D30"/>
  </mergeCells>
  <conditionalFormatting sqref="A5:C5 A2:B3 A10:C10 A9:D9 A6:B8 A12:C22 B23:C25 B11:C11">
    <cfRule type="expression" dxfId="294" priority="101">
      <formula>AND(CELL("защита", A2)=0, NOT(ISBLANK(A2)))</formula>
    </cfRule>
    <cfRule type="expression" dxfId="293" priority="102">
      <formula>AND(CELL("защита", A2)=0, ISBLANK(A2))</formula>
    </cfRule>
    <cfRule type="expression" dxfId="292" priority="103">
      <formula>CELL("защита", A2)=0</formula>
    </cfRule>
  </conditionalFormatting>
  <conditionalFormatting sqref="C47:C51">
    <cfRule type="expression" dxfId="291" priority="98">
      <formula>AND(CELL("защита", C47)=0, NOT(ISBLANK(C47)))</formula>
    </cfRule>
    <cfRule type="expression" dxfId="290" priority="99">
      <formula>AND(CELL("защита", C47)=0, ISBLANK(C47))</formula>
    </cfRule>
    <cfRule type="expression" dxfId="289" priority="100">
      <formula>CELL("защита", C47)=0</formula>
    </cfRule>
  </conditionalFormatting>
  <conditionalFormatting sqref="D10 D16">
    <cfRule type="expression" dxfId="288" priority="72">
      <formula>AND(CELL("защита", D10)=0, ISBLANK(D10))</formula>
    </cfRule>
    <cfRule type="expression" dxfId="287" priority="73">
      <formula>CELL("защита", D10)=0</formula>
    </cfRule>
  </conditionalFormatting>
  <conditionalFormatting sqref="D5:D8">
    <cfRule type="expression" dxfId="286" priority="65">
      <formula>AND(CELL("защита", D5)=0, NOT(ISBLANK(D5)))</formula>
    </cfRule>
    <cfRule type="expression" dxfId="285" priority="66">
      <formula>AND(CELL("защита", D5)=0, ISBLANK(D5))</formula>
    </cfRule>
    <cfRule type="expression" dxfId="284" priority="67">
      <formula>CELL("защита", D5)=0</formula>
    </cfRule>
  </conditionalFormatting>
  <conditionalFormatting sqref="D10:D26">
    <cfRule type="expression" dxfId="283" priority="64">
      <formula>AND(CELL("защита", D10)=0, ISBLANK(D10))</formula>
    </cfRule>
    <cfRule type="expression" dxfId="282" priority="71">
      <formula>AND(CELL("защита", D10)=0, NOT(ISBLANK(D10)))</formula>
    </cfRule>
  </conditionalFormatting>
  <conditionalFormatting sqref="D2">
    <cfRule type="expression" dxfId="281" priority="39">
      <formula>AND(CELL("защита", D2)=0, NOT(ISBLANK(D2)))</formula>
    </cfRule>
    <cfRule type="expression" dxfId="280" priority="40">
      <formula>AND(CELL("защита", D2)=0, ISBLANK(D2))</formula>
    </cfRule>
    <cfRule type="expression" dxfId="279" priority="41">
      <formula>CELL("защита", D2)=0</formula>
    </cfRule>
  </conditionalFormatting>
  <conditionalFormatting sqref="A4">
    <cfRule type="expression" dxfId="278" priority="36">
      <formula>AND(CELL("защита", A4)=0, NOT(ISBLANK(A4)))</formula>
    </cfRule>
    <cfRule type="expression" dxfId="277" priority="37">
      <formula>AND(CELL("защита", A4)=0, ISBLANK(A4))</formula>
    </cfRule>
    <cfRule type="expression" dxfId="276" priority="38">
      <formula>CELL("защита", A4)=0</formula>
    </cfRule>
  </conditionalFormatting>
  <conditionalFormatting sqref="D4">
    <cfRule type="expression" dxfId="275" priority="33">
      <formula>AND(CELL("защита", D4)=0, NOT(ISBLANK(D4)))</formula>
    </cfRule>
    <cfRule type="expression" dxfId="274" priority="34">
      <formula>AND(CELL("защита", D4)=0, ISBLANK(D4))</formula>
    </cfRule>
    <cfRule type="expression" dxfId="273" priority="35">
      <formula>CELL("защита", D4)=0</formula>
    </cfRule>
  </conditionalFormatting>
  <conditionalFormatting sqref="B4">
    <cfRule type="expression" dxfId="272" priority="30">
      <formula>AND(CELL("защита", B4)=0, NOT(ISBLANK(B4)))</formula>
    </cfRule>
    <cfRule type="expression" dxfId="271" priority="31">
      <formula>AND(CELL("защита", B4)=0, ISBLANK(B4))</formula>
    </cfRule>
    <cfRule type="expression" dxfId="270" priority="32">
      <formula>CELL("защита", B4)=0</formula>
    </cfRule>
  </conditionalFormatting>
  <conditionalFormatting sqref="D47">
    <cfRule type="expression" dxfId="269" priority="1">
      <formula>AND(CELL("защита", D47)=0, ISBLANK(D47))</formula>
    </cfRule>
    <cfRule type="expression" dxfId="268" priority="2">
      <formula>AND(CELL("защита", D47)=0, NOT(ISBLANK(D47)))</formula>
    </cfRule>
  </conditionalFormatting>
  <dataValidations xWindow="457" yWindow="320" count="7">
    <dataValidation type="custom" errorStyle="warning" allowBlank="1" showInputMessage="1" showErrorMessage="1" error="ИНН — 10 цифр для юр. лиц, 12 цифр для физ. лиц._x000a__x000a_Игнорируйте предупреждение, если вы вводите идентификационный номер иностранного участника закупки." prompt="ИНН — 10 цифр для юр. лиц, 12 цифр для физ. лиц._x000a__x000a_Если участвует иностранное лицо — ввведите номер, однозначно идентифицирующий лицо, принятый в стране его регистрации." sqref="D7">
      <formula1>AND(ISNUMBER(VALUE(D7)), OR(LEN(D7)=10, LEN(D7)=12))</formula1>
    </dataValidation>
    <dataValidation type="custom" errorStyle="warning" allowBlank="1" showInputMessage="1" showErrorMessage="1" error="КПП — 9 цифр" prompt="КПП — 9 цифр" sqref="D8">
      <formula1>AND(ISNUMBER(VALUE(D8)), LEN(D8)=9)</formula1>
    </dataValidation>
    <dataValidation type="custom" errorStyle="warning" allowBlank="1" showInputMessage="1" showErrorMessage="1" error="Наименование (кроме ОПФ) заключите в кавычки (&quot; &quot;)" promptTitle="ОПФ ПИШИТЕ СОКРАЩЕННО!" prompt="ПРАВИЛЬНО - ООО &quot;Ромашка&quot;_x000a_НЕ ПРАВИЛЬНО - Общество с ограниченной ответственностью &quot;Ромашка&quot;_x000a_" sqref="D5">
      <formula1>ISNUMBER(FIND("""",Оферта_Наименование))&lt;&gt;FALSE()</formula1>
    </dataValidation>
    <dataValidation allowBlank="1" showInputMessage="1" sqref="D47 D11 D23:D25"/>
    <dataValidation allowBlank="1" showInputMessage="1" showErrorMessage="1" prompt="Версия файла от 30.08.2023" sqref="B2:C2"/>
    <dataValidation allowBlank="1" showInputMessage="1" showErrorMessage="1" promptTitle="указать ОПФ сокращенно" sqref="D4"/>
    <dataValidation type="list" allowBlank="1" showInputMessage="1" showErrorMessage="1" error="Необходимо выбрать способ закупки из выпадающего списка" prompt="Укажите способ закупки из выпадающего списка" sqref="D6">
      <formula1>INDIRECT("СпособыЗакупок[Способы закупки]")</formula1>
    </dataValidation>
  </dataValidations>
  <hyperlinks>
    <hyperlink ref="C33" location="Анкета!A1" display="Анкета!A1"/>
    <hyperlink ref="C34" location="'Анкета. Виды работ'!A1" display="'Анкета. Виды работ'!A1"/>
    <hyperlink ref="C35" location="'Анкета. Баланс'!A1" display="'Анкета. Баланс'!A1"/>
    <hyperlink ref="C36" location="'Соответствие требованиям'!A1" display="'Соответствие требованиям'!A1"/>
    <hyperlink ref="C38" location="Кадры!A1" display="Кадры!A1"/>
    <hyperlink ref="C39" location="МТР!A1" display="МТР!A1"/>
    <hyperlink ref="C40" location="Собственники!A1" display="Собственники!A1"/>
    <hyperlink ref="C41" location="Опыт!A1" display="Опыт!A1"/>
    <hyperlink ref="C43" location="'Суд. решения'!A1" display="'Суд. решения'!A1"/>
    <hyperlink ref="C42" location="Претензии!A1" display="Претензии!A1"/>
    <hyperlink ref="C37" location="'Гарантийное письмо'!A1" display="Гарантийное письмо"/>
    <hyperlink ref="C44:D44" location="Согласие!A1" display="Согласие на обработку персональных данных"/>
  </hyperlinks>
  <pageMargins left="0.25" right="0.25" top="0.75" bottom="0.75" header="0.3" footer="0.3"/>
  <pageSetup paperSize="9" scale="68" orientation="portrait" r:id="rId1"/>
  <headerFooter>
    <oddFooter>&amp;L&amp;10Подпись лица, 
имеющего право на подписание заявки&amp;C&amp;10__________________________&amp;R&amp;"PT Sans,обычный"&amp;9&amp;A
&amp;D
&amp;"PT Sans,полужирный"Страница &amp;P из &amp;N</oddFooter>
  </headerFooter>
  <tableParts count="1">
    <tablePart r:id="rId2"/>
  </tablePart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11">
    <pageSetUpPr fitToPage="1"/>
  </sheetPr>
  <dimension ref="A1:J60"/>
  <sheetViews>
    <sheetView showGridLines="0" view="pageBreakPreview" zoomScaleNormal="100" zoomScaleSheetLayoutView="100" workbookViewId="0">
      <pane xSplit="1" ySplit="9" topLeftCell="B10" activePane="bottomRight" state="frozen"/>
      <selection pane="topRight" activeCell="B1" sqref="B1"/>
      <selection pane="bottomLeft" activeCell="A9" sqref="A9"/>
      <selection pane="bottomRight" activeCell="B57" sqref="B57:H60"/>
    </sheetView>
  </sheetViews>
  <sheetFormatPr defaultColWidth="9.140625" defaultRowHeight="15" x14ac:dyDescent="0.25"/>
  <cols>
    <col min="1" max="1" width="4.28515625" style="175" customWidth="1"/>
    <col min="2" max="2" width="7.5703125" style="175" customWidth="1"/>
    <col min="3" max="3" width="13.5703125" style="175" customWidth="1"/>
    <col min="4" max="4" width="17.28515625" style="175" customWidth="1"/>
    <col min="5" max="5" width="28.28515625" style="175" customWidth="1"/>
    <col min="6" max="6" width="26.7109375" style="175" customWidth="1"/>
    <col min="7" max="7" width="14.85546875" style="175" customWidth="1"/>
    <col min="8" max="8" width="15.140625" style="175" customWidth="1"/>
    <col min="9" max="16384" width="9.140625" style="175"/>
  </cols>
  <sheetData>
    <row r="1" spans="1:10" ht="20.100000000000001" customHeight="1" x14ac:dyDescent="0.25"/>
    <row r="2" spans="1:10" ht="25.5" customHeight="1" x14ac:dyDescent="0.25">
      <c r="B2" s="338" t="str">
        <f>'ОФЕРТА_ (начни с меня)'!B2:C2&amp;" "&amp;'ОФЕРТА_ (начни с меня)'!D2</f>
        <v xml:space="preserve">Заявка на участие в закупке № </v>
      </c>
      <c r="C2" s="338"/>
      <c r="D2" s="338"/>
      <c r="E2" s="338"/>
      <c r="F2" s="338"/>
      <c r="G2" s="338"/>
      <c r="H2" s="338"/>
      <c r="I2" s="122"/>
      <c r="J2" s="122"/>
    </row>
    <row r="3" spans="1:10" ht="25.5" customHeight="1" x14ac:dyDescent="0.25">
      <c r="B3" s="338" t="str">
        <f>'ОФЕРТА_ (начни с меня)'!B6:C6&amp;": "&amp;'ОФЕРТА_ (начни с меня)'!D6</f>
        <v xml:space="preserve">Способ закупки: </v>
      </c>
      <c r="C3" s="338"/>
      <c r="D3" s="338"/>
      <c r="E3" s="338"/>
      <c r="F3" s="338"/>
      <c r="G3" s="338"/>
      <c r="H3" s="338"/>
      <c r="I3" s="122"/>
      <c r="J3" s="122"/>
    </row>
    <row r="4" spans="1:10" ht="25.5" customHeight="1" x14ac:dyDescent="0.25">
      <c r="B4" s="339" t="str">
        <f>"Заказчик: "&amp;'ОФЕРТА_ (начни с меня)'!D4</f>
        <v xml:space="preserve">Заказчик: </v>
      </c>
      <c r="C4" s="339"/>
      <c r="D4" s="339"/>
      <c r="E4" s="339"/>
      <c r="F4" s="123"/>
      <c r="G4" s="123"/>
      <c r="H4" s="123"/>
      <c r="I4" s="122"/>
      <c r="J4" s="122"/>
    </row>
    <row r="5" spans="1:10" ht="25.5" customHeight="1" x14ac:dyDescent="0.25">
      <c r="B5" s="338" t="str">
        <f>"Предмет договора: "&amp;'ОФЕРТА_ (начни с меня)'!D10</f>
        <v xml:space="preserve">Предмет договора: </v>
      </c>
      <c r="C5" s="338"/>
      <c r="D5" s="338"/>
      <c r="E5" s="338"/>
      <c r="F5" s="338"/>
      <c r="G5" s="338"/>
      <c r="H5" s="338"/>
      <c r="I5" s="122"/>
      <c r="J5" s="122"/>
    </row>
    <row r="6" spans="1:10" ht="25.5" customHeight="1" x14ac:dyDescent="0.25">
      <c r="B6" s="318" t="str">
        <f>"Участник закупки: "&amp;IF(ISBLANK(Оферта_Наименование)," ",Оферта_Наименование)</f>
        <v xml:space="preserve">Участник закупки:  </v>
      </c>
      <c r="C6" s="318"/>
      <c r="D6" s="318"/>
      <c r="E6" s="318"/>
      <c r="F6" s="318"/>
      <c r="G6" s="318"/>
      <c r="H6" s="318"/>
      <c r="I6" s="180"/>
      <c r="J6" s="180"/>
    </row>
    <row r="7" spans="1:10" ht="25.5" customHeight="1" thickBot="1" x14ac:dyDescent="0.3">
      <c r="B7" s="340" t="str">
        <f>"ИНН: "&amp;IF(ISBLANK(Оферта_ИНН)," ",Оферта_ИНН)</f>
        <v xml:space="preserve">ИНН:  </v>
      </c>
      <c r="C7" s="340"/>
      <c r="D7" s="340"/>
      <c r="E7" s="124"/>
      <c r="F7" s="124"/>
      <c r="G7" s="124"/>
      <c r="H7" s="124"/>
      <c r="I7" s="180"/>
      <c r="J7" s="180"/>
    </row>
    <row r="8" spans="1:10" ht="25.5" customHeight="1" x14ac:dyDescent="0.25">
      <c r="A8" s="125"/>
      <c r="B8" s="337" t="s">
        <v>424</v>
      </c>
      <c r="C8" s="337"/>
      <c r="D8" s="337"/>
      <c r="E8" s="337"/>
      <c r="F8" s="337"/>
      <c r="G8" s="337"/>
      <c r="H8" s="337"/>
      <c r="I8" s="180"/>
      <c r="J8" s="180"/>
    </row>
    <row r="9" spans="1:10" ht="52.5" customHeight="1" x14ac:dyDescent="0.25">
      <c r="A9" s="82"/>
      <c r="B9" s="136" t="s">
        <v>14</v>
      </c>
      <c r="C9" s="136" t="s">
        <v>24</v>
      </c>
      <c r="D9" s="135" t="s">
        <v>0</v>
      </c>
      <c r="E9" s="136" t="s">
        <v>48</v>
      </c>
      <c r="F9" s="136" t="s">
        <v>117</v>
      </c>
      <c r="G9" s="136" t="s">
        <v>49</v>
      </c>
      <c r="H9" s="136" t="s">
        <v>50</v>
      </c>
    </row>
    <row r="10" spans="1:10" ht="18" customHeight="1" x14ac:dyDescent="0.25">
      <c r="A10" s="82"/>
      <c r="B10" s="126" t="s">
        <v>83</v>
      </c>
      <c r="C10" s="126" t="s">
        <v>84</v>
      </c>
      <c r="D10" s="126" t="s">
        <v>85</v>
      </c>
      <c r="E10" s="126" t="s">
        <v>86</v>
      </c>
      <c r="F10" s="126" t="s">
        <v>87</v>
      </c>
      <c r="G10" s="126" t="s">
        <v>88</v>
      </c>
      <c r="H10" s="126" t="s">
        <v>89</v>
      </c>
    </row>
    <row r="11" spans="1:10" s="181" customFormat="1" x14ac:dyDescent="0.25">
      <c r="A11" s="82"/>
      <c r="B11" s="127">
        <f ca="1">IF(ISNUMBER(OFFSET(B11,-1,0)), OFFSET(B11,-1,0)+1, 1)</f>
        <v>1</v>
      </c>
      <c r="C11" s="128"/>
      <c r="D11" s="128"/>
      <c r="E11" s="128"/>
      <c r="F11" s="128"/>
      <c r="G11" s="128"/>
      <c r="H11" s="129"/>
    </row>
    <row r="12" spans="1:10" s="181" customFormat="1" x14ac:dyDescent="0.25">
      <c r="A12" s="82"/>
      <c r="B12" s="127">
        <f ca="1">IF(ISNUMBER(OFFSET(B12,-1,0)), OFFSET(B12,-1,0)+1, 1)</f>
        <v>2</v>
      </c>
      <c r="C12" s="128"/>
      <c r="D12" s="128"/>
      <c r="E12" s="128"/>
      <c r="F12" s="128"/>
      <c r="G12" s="128"/>
      <c r="H12" s="129"/>
    </row>
    <row r="13" spans="1:10" s="181" customFormat="1" x14ac:dyDescent="0.25">
      <c r="A13" s="82"/>
      <c r="B13" s="130">
        <f ca="1">IF(ISNUMBER(OFFSET(B13,-1,0)), OFFSET(B13,-1,0)+1, 1)</f>
        <v>3</v>
      </c>
      <c r="C13" s="131"/>
      <c r="D13" s="131"/>
      <c r="E13" s="131"/>
      <c r="F13" s="131"/>
      <c r="G13" s="131"/>
      <c r="H13" s="132"/>
    </row>
    <row r="14" spans="1:10" x14ac:dyDescent="0.25">
      <c r="B14" s="130">
        <f t="shared" ref="B14:B60" ca="1" si="0">IF(ISNUMBER(OFFSET(B14,-1,0)), OFFSET(B14,-1,0)+1, 1)</f>
        <v>4</v>
      </c>
      <c r="C14" s="131"/>
      <c r="D14" s="131"/>
      <c r="E14" s="131"/>
      <c r="F14" s="131"/>
      <c r="G14" s="131"/>
      <c r="H14" s="132"/>
    </row>
    <row r="15" spans="1:10" x14ac:dyDescent="0.25">
      <c r="B15" s="130">
        <f t="shared" ca="1" si="0"/>
        <v>5</v>
      </c>
      <c r="C15" s="131"/>
      <c r="D15" s="131"/>
      <c r="E15" s="131"/>
      <c r="F15" s="131"/>
      <c r="G15" s="131"/>
      <c r="H15" s="132"/>
    </row>
    <row r="16" spans="1:10" x14ac:dyDescent="0.25">
      <c r="B16" s="130">
        <f t="shared" ca="1" si="0"/>
        <v>6</v>
      </c>
      <c r="C16" s="131"/>
      <c r="D16" s="131"/>
      <c r="E16" s="131"/>
      <c r="F16" s="131"/>
      <c r="G16" s="131"/>
      <c r="H16" s="132"/>
    </row>
    <row r="17" spans="2:8" x14ac:dyDescent="0.25">
      <c r="B17" s="130">
        <f t="shared" ca="1" si="0"/>
        <v>7</v>
      </c>
      <c r="C17" s="131"/>
      <c r="D17" s="131"/>
      <c r="E17" s="131"/>
      <c r="F17" s="131"/>
      <c r="G17" s="131"/>
      <c r="H17" s="132"/>
    </row>
    <row r="18" spans="2:8" x14ac:dyDescent="0.25">
      <c r="B18" s="130">
        <f t="shared" ca="1" si="0"/>
        <v>8</v>
      </c>
      <c r="C18" s="131"/>
      <c r="D18" s="131"/>
      <c r="E18" s="131"/>
      <c r="F18" s="131"/>
      <c r="G18" s="131"/>
      <c r="H18" s="132"/>
    </row>
    <row r="19" spans="2:8" x14ac:dyDescent="0.25">
      <c r="B19" s="130">
        <f t="shared" ca="1" si="0"/>
        <v>9</v>
      </c>
      <c r="C19" s="131"/>
      <c r="D19" s="131"/>
      <c r="E19" s="131"/>
      <c r="F19" s="131"/>
      <c r="G19" s="131"/>
      <c r="H19" s="132"/>
    </row>
    <row r="20" spans="2:8" x14ac:dyDescent="0.25">
      <c r="B20" s="130">
        <f t="shared" ca="1" si="0"/>
        <v>10</v>
      </c>
      <c r="C20" s="131"/>
      <c r="D20" s="131"/>
      <c r="E20" s="131"/>
      <c r="F20" s="131"/>
      <c r="G20" s="131"/>
      <c r="H20" s="132"/>
    </row>
    <row r="21" spans="2:8" x14ac:dyDescent="0.25">
      <c r="B21" s="130">
        <f t="shared" ca="1" si="0"/>
        <v>11</v>
      </c>
      <c r="C21" s="131"/>
      <c r="D21" s="131"/>
      <c r="E21" s="131"/>
      <c r="F21" s="131"/>
      <c r="G21" s="131"/>
      <c r="H21" s="132"/>
    </row>
    <row r="22" spans="2:8" x14ac:dyDescent="0.25">
      <c r="B22" s="130">
        <f t="shared" ca="1" si="0"/>
        <v>12</v>
      </c>
      <c r="C22" s="131"/>
      <c r="D22" s="131"/>
      <c r="E22" s="131"/>
      <c r="F22" s="131"/>
      <c r="G22" s="131"/>
      <c r="H22" s="132"/>
    </row>
    <row r="23" spans="2:8" x14ac:dyDescent="0.25">
      <c r="B23" s="130">
        <f t="shared" ca="1" si="0"/>
        <v>13</v>
      </c>
      <c r="C23" s="131"/>
      <c r="D23" s="131"/>
      <c r="E23" s="131"/>
      <c r="F23" s="131"/>
      <c r="G23" s="131"/>
      <c r="H23" s="132"/>
    </row>
    <row r="24" spans="2:8" x14ac:dyDescent="0.25">
      <c r="B24" s="130">
        <f t="shared" ca="1" si="0"/>
        <v>14</v>
      </c>
      <c r="C24" s="131"/>
      <c r="D24" s="131"/>
      <c r="E24" s="131"/>
      <c r="F24" s="131"/>
      <c r="G24" s="131"/>
      <c r="H24" s="132"/>
    </row>
    <row r="25" spans="2:8" x14ac:dyDescent="0.25">
      <c r="B25" s="130">
        <f t="shared" ca="1" si="0"/>
        <v>15</v>
      </c>
      <c r="C25" s="131"/>
      <c r="D25" s="131"/>
      <c r="E25" s="131"/>
      <c r="F25" s="131"/>
      <c r="G25" s="131"/>
      <c r="H25" s="132"/>
    </row>
    <row r="26" spans="2:8" x14ac:dyDescent="0.25">
      <c r="B26" s="130">
        <f t="shared" ca="1" si="0"/>
        <v>16</v>
      </c>
      <c r="C26" s="131"/>
      <c r="D26" s="131"/>
      <c r="E26" s="131"/>
      <c r="F26" s="131"/>
      <c r="G26" s="131"/>
      <c r="H26" s="132"/>
    </row>
    <row r="27" spans="2:8" x14ac:dyDescent="0.25">
      <c r="B27" s="130">
        <f t="shared" ca="1" si="0"/>
        <v>17</v>
      </c>
      <c r="C27" s="131"/>
      <c r="D27" s="131"/>
      <c r="E27" s="131"/>
      <c r="F27" s="131"/>
      <c r="G27" s="131"/>
      <c r="H27" s="132"/>
    </row>
    <row r="28" spans="2:8" x14ac:dyDescent="0.25">
      <c r="B28" s="130">
        <f t="shared" ca="1" si="0"/>
        <v>18</v>
      </c>
      <c r="C28" s="131"/>
      <c r="D28" s="131"/>
      <c r="E28" s="131"/>
      <c r="F28" s="131"/>
      <c r="G28" s="131"/>
      <c r="H28" s="132"/>
    </row>
    <row r="29" spans="2:8" x14ac:dyDescent="0.25">
      <c r="B29" s="130">
        <f t="shared" ca="1" si="0"/>
        <v>19</v>
      </c>
      <c r="C29" s="131"/>
      <c r="D29" s="131"/>
      <c r="E29" s="131"/>
      <c r="F29" s="131"/>
      <c r="G29" s="131"/>
      <c r="H29" s="132"/>
    </row>
    <row r="30" spans="2:8" x14ac:dyDescent="0.25">
      <c r="B30" s="130">
        <f t="shared" ca="1" si="0"/>
        <v>20</v>
      </c>
      <c r="C30" s="131"/>
      <c r="D30" s="131"/>
      <c r="E30" s="131"/>
      <c r="F30" s="131"/>
      <c r="G30" s="131"/>
      <c r="H30" s="132"/>
    </row>
    <row r="31" spans="2:8" x14ac:dyDescent="0.25">
      <c r="B31" s="130">
        <f t="shared" ca="1" si="0"/>
        <v>21</v>
      </c>
      <c r="C31" s="131"/>
      <c r="D31" s="131"/>
      <c r="E31" s="131"/>
      <c r="F31" s="131"/>
      <c r="G31" s="131"/>
      <c r="H31" s="132"/>
    </row>
    <row r="32" spans="2:8" x14ac:dyDescent="0.25">
      <c r="B32" s="130">
        <f t="shared" ca="1" si="0"/>
        <v>22</v>
      </c>
      <c r="C32" s="131"/>
      <c r="D32" s="131"/>
      <c r="E32" s="131"/>
      <c r="F32" s="131"/>
      <c r="G32" s="131"/>
      <c r="H32" s="132"/>
    </row>
    <row r="33" spans="2:8" x14ac:dyDescent="0.25">
      <c r="B33" s="130">
        <f t="shared" ca="1" si="0"/>
        <v>23</v>
      </c>
      <c r="C33" s="131"/>
      <c r="D33" s="131"/>
      <c r="E33" s="131"/>
      <c r="F33" s="131"/>
      <c r="G33" s="131"/>
      <c r="H33" s="132"/>
    </row>
    <row r="34" spans="2:8" x14ac:dyDescent="0.25">
      <c r="B34" s="130">
        <f t="shared" ca="1" si="0"/>
        <v>24</v>
      </c>
      <c r="C34" s="131"/>
      <c r="D34" s="131"/>
      <c r="E34" s="131"/>
      <c r="F34" s="131"/>
      <c r="G34" s="131"/>
      <c r="H34" s="132"/>
    </row>
    <row r="35" spans="2:8" x14ac:dyDescent="0.25">
      <c r="B35" s="130">
        <f t="shared" ca="1" si="0"/>
        <v>25</v>
      </c>
      <c r="C35" s="131"/>
      <c r="D35" s="131"/>
      <c r="E35" s="131"/>
      <c r="F35" s="131"/>
      <c r="G35" s="131"/>
      <c r="H35" s="132"/>
    </row>
    <row r="36" spans="2:8" x14ac:dyDescent="0.25">
      <c r="B36" s="130">
        <f t="shared" ca="1" si="0"/>
        <v>26</v>
      </c>
      <c r="C36" s="131"/>
      <c r="D36" s="131"/>
      <c r="E36" s="131"/>
      <c r="F36" s="131"/>
      <c r="G36" s="131"/>
      <c r="H36" s="132"/>
    </row>
    <row r="37" spans="2:8" x14ac:dyDescent="0.25">
      <c r="B37" s="130">
        <f t="shared" ca="1" si="0"/>
        <v>27</v>
      </c>
      <c r="C37" s="131"/>
      <c r="D37" s="131"/>
      <c r="E37" s="131"/>
      <c r="F37" s="131"/>
      <c r="G37" s="131"/>
      <c r="H37" s="132"/>
    </row>
    <row r="38" spans="2:8" x14ac:dyDescent="0.25">
      <c r="B38" s="130">
        <f t="shared" ca="1" si="0"/>
        <v>28</v>
      </c>
      <c r="C38" s="131"/>
      <c r="D38" s="131"/>
      <c r="E38" s="131"/>
      <c r="F38" s="131"/>
      <c r="G38" s="131"/>
      <c r="H38" s="132"/>
    </row>
    <row r="39" spans="2:8" x14ac:dyDescent="0.25">
      <c r="B39" s="130">
        <f t="shared" ca="1" si="0"/>
        <v>29</v>
      </c>
      <c r="C39" s="131"/>
      <c r="D39" s="131"/>
      <c r="E39" s="131"/>
      <c r="F39" s="131"/>
      <c r="G39" s="131"/>
      <c r="H39" s="132"/>
    </row>
    <row r="40" spans="2:8" x14ac:dyDescent="0.25">
      <c r="B40" s="130">
        <f t="shared" ca="1" si="0"/>
        <v>30</v>
      </c>
      <c r="C40" s="131"/>
      <c r="D40" s="131"/>
      <c r="E40" s="131"/>
      <c r="F40" s="131"/>
      <c r="G40" s="131"/>
      <c r="H40" s="132"/>
    </row>
    <row r="41" spans="2:8" x14ac:dyDescent="0.25">
      <c r="B41" s="130">
        <f t="shared" ca="1" si="0"/>
        <v>31</v>
      </c>
      <c r="C41" s="131"/>
      <c r="D41" s="131"/>
      <c r="E41" s="131"/>
      <c r="F41" s="131"/>
      <c r="G41" s="131"/>
      <c r="H41" s="132"/>
    </row>
    <row r="42" spans="2:8" x14ac:dyDescent="0.25">
      <c r="B42" s="130">
        <f t="shared" ca="1" si="0"/>
        <v>32</v>
      </c>
      <c r="C42" s="131"/>
      <c r="D42" s="131"/>
      <c r="E42" s="131"/>
      <c r="F42" s="131"/>
      <c r="G42" s="131"/>
      <c r="H42" s="132"/>
    </row>
    <row r="43" spans="2:8" x14ac:dyDescent="0.25">
      <c r="B43" s="130">
        <f t="shared" ca="1" si="0"/>
        <v>33</v>
      </c>
      <c r="C43" s="131"/>
      <c r="D43" s="131"/>
      <c r="E43" s="131"/>
      <c r="F43" s="131"/>
      <c r="G43" s="131"/>
      <c r="H43" s="132"/>
    </row>
    <row r="44" spans="2:8" x14ac:dyDescent="0.25">
      <c r="B44" s="130">
        <f t="shared" ca="1" si="0"/>
        <v>34</v>
      </c>
      <c r="C44" s="131"/>
      <c r="D44" s="131"/>
      <c r="E44" s="131"/>
      <c r="F44" s="131"/>
      <c r="G44" s="131"/>
      <c r="H44" s="132"/>
    </row>
    <row r="45" spans="2:8" x14ac:dyDescent="0.25">
      <c r="B45" s="130">
        <f t="shared" ca="1" si="0"/>
        <v>35</v>
      </c>
      <c r="C45" s="131"/>
      <c r="D45" s="131"/>
      <c r="E45" s="131"/>
      <c r="F45" s="131"/>
      <c r="G45" s="131"/>
      <c r="H45" s="132"/>
    </row>
    <row r="46" spans="2:8" x14ac:dyDescent="0.25">
      <c r="B46" s="130">
        <f t="shared" ca="1" si="0"/>
        <v>36</v>
      </c>
      <c r="C46" s="131"/>
      <c r="D46" s="131"/>
      <c r="E46" s="131"/>
      <c r="F46" s="131"/>
      <c r="G46" s="131"/>
      <c r="H46" s="132"/>
    </row>
    <row r="47" spans="2:8" x14ac:dyDescent="0.25">
      <c r="B47" s="130">
        <f t="shared" ca="1" si="0"/>
        <v>37</v>
      </c>
      <c r="C47" s="131"/>
      <c r="D47" s="131"/>
      <c r="E47" s="131"/>
      <c r="F47" s="131"/>
      <c r="G47" s="131"/>
      <c r="H47" s="132"/>
    </row>
    <row r="48" spans="2:8" x14ac:dyDescent="0.25">
      <c r="B48" s="130">
        <f t="shared" ca="1" si="0"/>
        <v>38</v>
      </c>
      <c r="C48" s="131"/>
      <c r="D48" s="131"/>
      <c r="E48" s="131"/>
      <c r="F48" s="131"/>
      <c r="G48" s="131"/>
      <c r="H48" s="132"/>
    </row>
    <row r="49" spans="2:8" x14ac:dyDescent="0.25">
      <c r="B49" s="130">
        <f t="shared" ca="1" si="0"/>
        <v>39</v>
      </c>
      <c r="C49" s="131"/>
      <c r="D49" s="131"/>
      <c r="E49" s="131"/>
      <c r="F49" s="131"/>
      <c r="G49" s="131"/>
      <c r="H49" s="132"/>
    </row>
    <row r="50" spans="2:8" x14ac:dyDescent="0.25">
      <c r="B50" s="130">
        <f t="shared" ca="1" si="0"/>
        <v>40</v>
      </c>
      <c r="C50" s="131"/>
      <c r="D50" s="131"/>
      <c r="E50" s="131"/>
      <c r="F50" s="131"/>
      <c r="G50" s="131"/>
      <c r="H50" s="132"/>
    </row>
    <row r="51" spans="2:8" x14ac:dyDescent="0.25">
      <c r="B51" s="130">
        <f t="shared" ca="1" si="0"/>
        <v>41</v>
      </c>
      <c r="C51" s="131"/>
      <c r="D51" s="131"/>
      <c r="E51" s="131"/>
      <c r="F51" s="131"/>
      <c r="G51" s="131"/>
      <c r="H51" s="132"/>
    </row>
    <row r="52" spans="2:8" x14ac:dyDescent="0.25">
      <c r="B52" s="130">
        <f t="shared" ca="1" si="0"/>
        <v>42</v>
      </c>
      <c r="C52" s="131"/>
      <c r="D52" s="131"/>
      <c r="E52" s="131"/>
      <c r="F52" s="131"/>
      <c r="G52" s="131"/>
      <c r="H52" s="132"/>
    </row>
    <row r="53" spans="2:8" x14ac:dyDescent="0.25">
      <c r="B53" s="130">
        <f t="shared" ca="1" si="0"/>
        <v>43</v>
      </c>
      <c r="C53" s="131"/>
      <c r="D53" s="131"/>
      <c r="E53" s="131"/>
      <c r="F53" s="131"/>
      <c r="G53" s="131"/>
      <c r="H53" s="132"/>
    </row>
    <row r="54" spans="2:8" x14ac:dyDescent="0.25">
      <c r="B54" s="130">
        <f t="shared" ca="1" si="0"/>
        <v>44</v>
      </c>
      <c r="C54" s="131"/>
      <c r="D54" s="131"/>
      <c r="E54" s="131"/>
      <c r="F54" s="131"/>
      <c r="G54" s="131"/>
      <c r="H54" s="132"/>
    </row>
    <row r="55" spans="2:8" x14ac:dyDescent="0.25">
      <c r="B55" s="130">
        <f t="shared" ca="1" si="0"/>
        <v>45</v>
      </c>
      <c r="C55" s="131"/>
      <c r="D55" s="131"/>
      <c r="E55" s="131"/>
      <c r="F55" s="131"/>
      <c r="G55" s="131"/>
      <c r="H55" s="132"/>
    </row>
    <row r="56" spans="2:8" x14ac:dyDescent="0.25">
      <c r="B56" s="130">
        <f t="shared" ca="1" si="0"/>
        <v>46</v>
      </c>
      <c r="C56" s="131"/>
      <c r="D56" s="131"/>
      <c r="E56" s="131"/>
      <c r="F56" s="131"/>
      <c r="G56" s="131"/>
      <c r="H56" s="132"/>
    </row>
    <row r="57" spans="2:8" x14ac:dyDescent="0.25">
      <c r="B57" s="130">
        <f t="shared" ca="1" si="0"/>
        <v>47</v>
      </c>
      <c r="C57" s="131"/>
      <c r="D57" s="131"/>
      <c r="E57" s="131"/>
      <c r="F57" s="131"/>
      <c r="G57" s="131"/>
      <c r="H57" s="132"/>
    </row>
    <row r="58" spans="2:8" x14ac:dyDescent="0.25">
      <c r="B58" s="130">
        <f t="shared" ca="1" si="0"/>
        <v>48</v>
      </c>
      <c r="C58" s="131"/>
      <c r="D58" s="131"/>
      <c r="E58" s="131"/>
      <c r="F58" s="131"/>
      <c r="G58" s="131"/>
      <c r="H58" s="132"/>
    </row>
    <row r="59" spans="2:8" x14ac:dyDescent="0.25">
      <c r="B59" s="130">
        <f t="shared" ca="1" si="0"/>
        <v>49</v>
      </c>
      <c r="C59" s="131"/>
      <c r="D59" s="131"/>
      <c r="E59" s="131"/>
      <c r="F59" s="131"/>
      <c r="G59" s="131"/>
      <c r="H59" s="132"/>
    </row>
    <row r="60" spans="2:8" x14ac:dyDescent="0.25">
      <c r="B60" s="130">
        <f t="shared" ca="1" si="0"/>
        <v>50</v>
      </c>
      <c r="C60" s="131"/>
      <c r="D60" s="131"/>
      <c r="E60" s="131"/>
      <c r="F60" s="131"/>
      <c r="G60" s="131"/>
      <c r="H60" s="132"/>
    </row>
  </sheetData>
  <sheetProtection algorithmName="SHA-512" hashValue="Swi9dHmZ6SO6Ut7i2GAFWKvRvH7jKdbGXb/3IisFvKBhcLPZBeOql8asJivO5UguIDE/P5dNh+qiot/Ajz9YAg==" saltValue="BMOo5mwCsCuIooTkwLaI3Q==" spinCount="100000" sheet="1" formatCells="0" formatColumns="0" formatRows="0" insertRows="0" deleteRows="0"/>
  <mergeCells count="7">
    <mergeCell ref="B8:H8"/>
    <mergeCell ref="B2:H2"/>
    <mergeCell ref="B6:H6"/>
    <mergeCell ref="B4:E4"/>
    <mergeCell ref="B5:H5"/>
    <mergeCell ref="B7:D7"/>
    <mergeCell ref="B3:H3"/>
  </mergeCells>
  <phoneticPr fontId="4" type="noConversion"/>
  <conditionalFormatting sqref="A9:H13 A6:B8 B14:H60">
    <cfRule type="expression" dxfId="131" priority="1">
      <formula>AND(CELL("защита", A6)=0, NOT(ISBLANK(A6)))</formula>
    </cfRule>
    <cfRule type="expression" dxfId="130" priority="2">
      <formula>AND(CELL("защита", A6)=0, ISBLANK(A6))</formula>
    </cfRule>
    <cfRule type="expression" dxfId="129" priority="3">
      <formula>CELL("защита", A6)=0</formula>
    </cfRule>
  </conditionalFormatting>
  <pageMargins left="0.39370078740157483" right="0.23622047244094491" top="0.74803149606299213" bottom="0.87" header="0.31496062992125984" footer="0.31496062992125984"/>
  <pageSetup paperSize="9" fitToHeight="0" orientation="landscape" r:id="rId1"/>
  <headerFooter>
    <oddFooter>&amp;L&amp;"PT Sans,обычный"&amp;9Подпись лица, 
имеющего право на подписание заявки&amp;C&amp;"PT Sans,обычный"&amp;9________________________________&amp;R&amp;"PT Sans,обычный"&amp;9&amp;A
&amp;D
&amp;"PT Sans,полужирный"Страница &amp;P из &amp;N</oddFooter>
  </headerFooter>
  <tableParts count="1">
    <tablePart r:id="rId2"/>
  </tablePar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11">
    <pageSetUpPr fitToPage="1"/>
  </sheetPr>
  <dimension ref="B1:P16"/>
  <sheetViews>
    <sheetView showGridLines="0" view="pageBreakPreview" zoomScaleNormal="100" zoomScaleSheetLayoutView="100" workbookViewId="0">
      <pane xSplit="1" ySplit="11" topLeftCell="B12" activePane="bottomRight" state="frozen"/>
      <selection pane="topRight" activeCell="B1" sqref="B1"/>
      <selection pane="bottomLeft" activeCell="A11" sqref="A11"/>
      <selection pane="bottomRight" activeCell="B8" sqref="B8:L8"/>
    </sheetView>
  </sheetViews>
  <sheetFormatPr defaultColWidth="9.140625" defaultRowHeight="15" x14ac:dyDescent="0.25"/>
  <cols>
    <col min="1" max="1" width="4.28515625" style="171" customWidth="1"/>
    <col min="2" max="2" width="3.7109375" style="171" customWidth="1"/>
    <col min="3" max="4" width="8.42578125" style="171" customWidth="1"/>
    <col min="5" max="5" width="14" style="171" customWidth="1"/>
    <col min="6" max="6" width="8" style="171" customWidth="1"/>
    <col min="7" max="7" width="12.28515625" style="171" customWidth="1"/>
    <col min="8" max="8" width="13.28515625" style="171" customWidth="1"/>
    <col min="9" max="9" width="3.5703125" style="171" customWidth="1"/>
    <col min="10" max="11" width="9.140625" style="171"/>
    <col min="12" max="12" width="13.28515625" style="171" customWidth="1"/>
    <col min="13" max="13" width="11" style="171" customWidth="1"/>
    <col min="14" max="14" width="15.85546875" style="171" customWidth="1"/>
    <col min="15" max="15" width="13" style="171" customWidth="1"/>
    <col min="16" max="16" width="16.5703125" style="171" customWidth="1"/>
    <col min="17" max="16384" width="9.140625" style="171"/>
  </cols>
  <sheetData>
    <row r="1" spans="2:16" ht="20.100000000000001" customHeight="1" x14ac:dyDescent="0.25"/>
    <row r="2" spans="2:16" ht="25.5" customHeight="1" x14ac:dyDescent="0.25">
      <c r="B2" s="89" t="str">
        <f>'ОФЕРТА_ (начни с меня)'!B2:C2&amp;" "&amp;'ОФЕРТА_ (начни с меня)'!D2</f>
        <v xml:space="preserve">Заявка на участие в закупке № </v>
      </c>
      <c r="C2" s="89"/>
      <c r="D2" s="89"/>
      <c r="E2" s="89"/>
      <c r="F2" s="89"/>
      <c r="G2" s="89"/>
      <c r="H2" s="89"/>
      <c r="I2" s="89"/>
      <c r="J2" s="89"/>
      <c r="K2" s="26"/>
      <c r="L2" s="26"/>
      <c r="M2" s="26"/>
      <c r="N2" s="26"/>
      <c r="O2" s="26"/>
      <c r="P2" s="26"/>
    </row>
    <row r="3" spans="2:16" ht="25.5" customHeight="1" x14ac:dyDescent="0.25">
      <c r="B3" s="319" t="str">
        <f>'ОФЕРТА_ (начни с меня)'!B6:C6&amp;": "&amp;'ОФЕРТА_ (начни с меня)'!D6</f>
        <v xml:space="preserve">Способ закупки: </v>
      </c>
      <c r="C3" s="319"/>
      <c r="D3" s="319"/>
      <c r="E3" s="319"/>
      <c r="F3" s="319"/>
      <c r="G3" s="319"/>
      <c r="H3" s="319"/>
      <c r="I3" s="319"/>
      <c r="J3" s="319"/>
      <c r="K3" s="319"/>
      <c r="L3" s="319"/>
      <c r="M3" s="319"/>
      <c r="N3" s="319"/>
      <c r="O3" s="319"/>
      <c r="P3" s="319"/>
    </row>
    <row r="4" spans="2:16" ht="25.5" customHeight="1" x14ac:dyDescent="0.25">
      <c r="B4" s="89" t="str">
        <f>"Заказчик: "&amp;'ОФЕРТА_ (начни с меня)'!D4</f>
        <v xml:space="preserve">Заказчик: </v>
      </c>
      <c r="C4" s="89"/>
      <c r="D4" s="89"/>
      <c r="E4" s="89"/>
      <c r="F4" s="89"/>
      <c r="G4" s="89"/>
      <c r="H4" s="89"/>
      <c r="I4" s="89"/>
      <c r="J4" s="89"/>
      <c r="K4" s="26"/>
      <c r="L4" s="26"/>
      <c r="M4" s="26"/>
      <c r="N4" s="26"/>
      <c r="O4" s="26"/>
      <c r="P4" s="26"/>
    </row>
    <row r="5" spans="2:16" ht="25.5" customHeight="1" x14ac:dyDescent="0.25">
      <c r="B5" s="318" t="str">
        <f>"Предмет договора: "&amp;'ОФЕРТА_ (начни с меня)'!D10</f>
        <v xml:space="preserve">Предмет договора: </v>
      </c>
      <c r="C5" s="318"/>
      <c r="D5" s="318"/>
      <c r="E5" s="318"/>
      <c r="F5" s="318"/>
      <c r="G5" s="318"/>
      <c r="H5" s="318"/>
      <c r="I5" s="318"/>
      <c r="J5" s="318"/>
      <c r="K5" s="318"/>
      <c r="L5" s="318"/>
      <c r="M5" s="318"/>
      <c r="N5" s="318"/>
      <c r="O5" s="318"/>
      <c r="P5" s="318"/>
    </row>
    <row r="6" spans="2:16" ht="25.5" customHeight="1" x14ac:dyDescent="0.25">
      <c r="B6" s="133" t="str">
        <f>"Участник закупки: "&amp;IF(ISBLANK(Оферта_Наименование)," ",Оферта_Наименование)</f>
        <v xml:space="preserve">Участник закупки:  </v>
      </c>
      <c r="C6" s="133"/>
      <c r="D6" s="133"/>
      <c r="E6" s="133"/>
      <c r="F6" s="133"/>
      <c r="G6" s="133"/>
      <c r="H6" s="133"/>
      <c r="I6" s="133"/>
      <c r="J6" s="133"/>
      <c r="K6" s="26"/>
      <c r="L6" s="26"/>
      <c r="M6" s="26"/>
      <c r="N6" s="26"/>
      <c r="O6" s="26"/>
      <c r="P6" s="26"/>
    </row>
    <row r="7" spans="2:16" ht="25.5" customHeight="1" thickBot="1" x14ac:dyDescent="0.3">
      <c r="B7" s="348" t="str">
        <f>"ИНН: "&amp;IF(ISBLANK(Оферта_ИНН)," ",Оферта_ИНН)</f>
        <v xml:space="preserve">ИНН:  </v>
      </c>
      <c r="C7" s="348"/>
      <c r="D7" s="348"/>
      <c r="E7" s="348"/>
      <c r="F7" s="134"/>
      <c r="G7" s="134"/>
      <c r="H7" s="134"/>
      <c r="I7" s="134"/>
      <c r="J7" s="134"/>
      <c r="K7" s="65"/>
      <c r="L7" s="65"/>
      <c r="M7" s="65"/>
      <c r="N7" s="65"/>
      <c r="O7" s="65"/>
      <c r="P7" s="65"/>
    </row>
    <row r="8" spans="2:16" ht="25.5" customHeight="1" x14ac:dyDescent="0.25">
      <c r="B8" s="349" t="s">
        <v>58</v>
      </c>
      <c r="C8" s="349"/>
      <c r="D8" s="349"/>
      <c r="E8" s="349"/>
      <c r="F8" s="349"/>
      <c r="G8" s="349"/>
      <c r="H8" s="349"/>
      <c r="I8" s="349"/>
      <c r="J8" s="349"/>
      <c r="K8" s="349"/>
      <c r="L8" s="349"/>
      <c r="M8" s="86"/>
      <c r="N8" s="86"/>
      <c r="O8" s="86"/>
      <c r="P8" s="86"/>
    </row>
    <row r="9" spans="2:16" ht="23.25" customHeight="1" x14ac:dyDescent="0.25">
      <c r="B9" s="350" t="str">
        <f>ОсновнаяИнформация_НаименованиеУчастника</f>
        <v xml:space="preserve"> </v>
      </c>
      <c r="C9" s="350"/>
      <c r="D9" s="350"/>
      <c r="E9" s="350"/>
      <c r="F9" s="350"/>
      <c r="G9" s="350"/>
      <c r="H9" s="350"/>
      <c r="I9" s="350"/>
      <c r="J9" s="350"/>
      <c r="K9" s="350"/>
      <c r="L9" s="350"/>
      <c r="M9" s="350"/>
      <c r="N9" s="350"/>
      <c r="O9" s="350"/>
      <c r="P9" s="350"/>
    </row>
    <row r="10" spans="2:16" ht="20.25" customHeight="1" x14ac:dyDescent="0.25">
      <c r="B10" s="341" t="s">
        <v>14</v>
      </c>
      <c r="C10" s="342" t="s">
        <v>51</v>
      </c>
      <c r="D10" s="342"/>
      <c r="E10" s="342"/>
      <c r="F10" s="342"/>
      <c r="G10" s="342"/>
      <c r="H10" s="342"/>
      <c r="I10" s="346" t="s">
        <v>14</v>
      </c>
      <c r="J10" s="343" t="s">
        <v>101</v>
      </c>
      <c r="K10" s="344"/>
      <c r="L10" s="344"/>
      <c r="M10" s="344"/>
      <c r="N10" s="344"/>
      <c r="O10" s="344"/>
      <c r="P10" s="345"/>
    </row>
    <row r="11" spans="2:16" ht="75" customHeight="1" x14ac:dyDescent="0.25">
      <c r="B11" s="341"/>
      <c r="C11" s="136" t="s">
        <v>4</v>
      </c>
      <c r="D11" s="136" t="s">
        <v>3</v>
      </c>
      <c r="E11" s="136" t="s">
        <v>52</v>
      </c>
      <c r="F11" s="136" t="s">
        <v>53</v>
      </c>
      <c r="G11" s="136" t="s">
        <v>118</v>
      </c>
      <c r="H11" s="136" t="s">
        <v>119</v>
      </c>
      <c r="I11" s="347"/>
      <c r="J11" s="136" t="s">
        <v>4</v>
      </c>
      <c r="K11" s="136" t="s">
        <v>3</v>
      </c>
      <c r="L11" s="136" t="s">
        <v>120</v>
      </c>
      <c r="M11" s="136" t="s">
        <v>121</v>
      </c>
      <c r="N11" s="136" t="s">
        <v>122</v>
      </c>
      <c r="O11" s="136" t="s">
        <v>54</v>
      </c>
      <c r="P11" s="136" t="s">
        <v>55</v>
      </c>
    </row>
    <row r="12" spans="2:16" x14ac:dyDescent="0.25">
      <c r="B12" s="138" t="s">
        <v>83</v>
      </c>
      <c r="C12" s="126" t="s">
        <v>84</v>
      </c>
      <c r="D12" s="138" t="s">
        <v>85</v>
      </c>
      <c r="E12" s="126" t="s">
        <v>86</v>
      </c>
      <c r="F12" s="138" t="s">
        <v>87</v>
      </c>
      <c r="G12" s="126" t="s">
        <v>88</v>
      </c>
      <c r="H12" s="138" t="s">
        <v>89</v>
      </c>
      <c r="I12" s="126" t="s">
        <v>90</v>
      </c>
      <c r="J12" s="138" t="s">
        <v>91</v>
      </c>
      <c r="K12" s="126" t="s">
        <v>92</v>
      </c>
      <c r="L12" s="138" t="s">
        <v>93</v>
      </c>
      <c r="M12" s="126" t="s">
        <v>94</v>
      </c>
      <c r="N12" s="138" t="s">
        <v>95</v>
      </c>
      <c r="O12" s="126" t="s">
        <v>96</v>
      </c>
      <c r="P12" s="138" t="s">
        <v>97</v>
      </c>
    </row>
    <row r="13" spans="2:16" s="182" customFormat="1" x14ac:dyDescent="0.25">
      <c r="B13" s="139">
        <v>1</v>
      </c>
      <c r="C13" s="96"/>
      <c r="D13" s="96"/>
      <c r="E13" s="96"/>
      <c r="F13" s="96"/>
      <c r="G13" s="96"/>
      <c r="H13" s="96"/>
      <c r="I13" s="96"/>
      <c r="J13" s="96"/>
      <c r="K13" s="96"/>
      <c r="L13" s="96"/>
      <c r="M13" s="96"/>
      <c r="N13" s="96"/>
      <c r="O13" s="96"/>
      <c r="P13" s="140"/>
    </row>
    <row r="14" spans="2:16" s="182" customFormat="1" x14ac:dyDescent="0.25">
      <c r="B14" s="139">
        <f ca="1">IF(ISNUMBER(OFFSET(B14,-1,0)),OFFSET(B14,-1,0)+1,"")</f>
        <v>2</v>
      </c>
      <c r="C14" s="96"/>
      <c r="D14" s="96"/>
      <c r="E14" s="96"/>
      <c r="F14" s="96"/>
      <c r="G14" s="96"/>
      <c r="H14" s="96"/>
      <c r="I14" s="96"/>
      <c r="J14" s="96"/>
      <c r="K14" s="96"/>
      <c r="L14" s="96"/>
      <c r="M14" s="96"/>
      <c r="N14" s="96"/>
      <c r="O14" s="96"/>
      <c r="P14" s="140"/>
    </row>
    <row r="15" spans="2:16" s="182" customFormat="1" x14ac:dyDescent="0.25">
      <c r="B15" s="139">
        <f t="shared" ref="B15:B16" ca="1" si="0">IF(ISNUMBER(OFFSET(B15,-1,0)),OFFSET(B15,-1,0)+1,"")</f>
        <v>3</v>
      </c>
      <c r="C15" s="96"/>
      <c r="D15" s="96"/>
      <c r="E15" s="96"/>
      <c r="F15" s="96"/>
      <c r="G15" s="96"/>
      <c r="H15" s="96"/>
      <c r="I15" s="96"/>
      <c r="J15" s="96"/>
      <c r="K15" s="96"/>
      <c r="L15" s="96"/>
      <c r="M15" s="96"/>
      <c r="N15" s="96"/>
      <c r="O15" s="96"/>
      <c r="P15" s="140"/>
    </row>
    <row r="16" spans="2:16" s="182" customFormat="1" x14ac:dyDescent="0.25">
      <c r="B16" s="141">
        <f t="shared" ca="1" si="0"/>
        <v>4</v>
      </c>
      <c r="C16" s="99"/>
      <c r="D16" s="99"/>
      <c r="E16" s="99"/>
      <c r="F16" s="99"/>
      <c r="G16" s="99"/>
      <c r="H16" s="99"/>
      <c r="I16" s="99"/>
      <c r="J16" s="99"/>
      <c r="K16" s="99"/>
      <c r="L16" s="99"/>
      <c r="M16" s="99"/>
      <c r="N16" s="99"/>
      <c r="O16" s="99"/>
      <c r="P16" s="142"/>
    </row>
  </sheetData>
  <sheetProtection algorithmName="SHA-512" hashValue="FhO3qqVhMQjKqLAAu7TklbQXcMAlGW19M2LrfNabkhFXhIbKY4u4Xw0wZBDHGbpHAyMwze4F4LalL7sNcDkKtg==" saltValue="EFAblLl1XehhO0c3QdmSwA==" spinCount="100000" sheet="1" formatCells="0" formatColumns="0" formatRows="0" insertRows="0" deleteRows="0"/>
  <mergeCells count="9">
    <mergeCell ref="B10:B11"/>
    <mergeCell ref="C10:H10"/>
    <mergeCell ref="J10:P10"/>
    <mergeCell ref="I10:I11"/>
    <mergeCell ref="B3:P3"/>
    <mergeCell ref="B5:P5"/>
    <mergeCell ref="B7:E7"/>
    <mergeCell ref="B8:L8"/>
    <mergeCell ref="B9:P9"/>
  </mergeCells>
  <phoneticPr fontId="4" type="noConversion"/>
  <conditionalFormatting sqref="B8 M8:P8 B9:P16">
    <cfRule type="expression" dxfId="116" priority="1">
      <formula>AND(CELL("защита", B8)=0, NOT(ISBLANK(B8)))</formula>
    </cfRule>
    <cfRule type="expression" dxfId="115" priority="2">
      <formula>AND(CELL("защита", B8)=0, ISBLANK(B8))</formula>
    </cfRule>
    <cfRule type="expression" dxfId="114" priority="3">
      <formula>CELL("защита", B8)=0</formula>
    </cfRule>
  </conditionalFormatting>
  <dataValidations count="4">
    <dataValidation type="custom" allowBlank="1" showInputMessage="1" showErrorMessage="1" prompt="ИНН — 10 цифр для юр. лиц, 12 цифр для физ. лиц._x000a__x000a_Если иностранное лицо — введите номер, однозначно идентифицирующий лицо, принятый в стране его регистрации." sqref="J13:J16 C13:C16">
      <formula1>AND(ISNUMBER(VALUE(XEZ13)), OR(LEN(XEZ13)=10, LEN(XEZ13)=12))</formula1>
    </dataValidation>
    <dataValidation type="custom" errorStyle="warning" allowBlank="1" showInputMessage="1" showErrorMessage="1" error="ОГРН — 13 цифр" prompt="ОГРН — 13 цифр" sqref="D13:D16">
      <formula1>AND(ISNUMBER(VALUE(C13)), LEN(C13)=13)</formula1>
    </dataValidation>
    <dataValidation type="custom" errorStyle="warning" allowBlank="1" showInputMessage="1" showErrorMessage="1" error="ОГРН — 13 цифр" prompt="ОГРН — 13 цифр" sqref="K13:K16">
      <formula1>AND(ISNUMBER(VALUE(C13)), LEN(C13)=13)</formula1>
    </dataValidation>
    <dataValidation operator="greaterThan" allowBlank="1" showInputMessage="1" showErrorMessage="1" sqref="B13:B16 I13:I16"/>
  </dataValidations>
  <pageMargins left="0.39370078740157483" right="0.23622047244094491" top="0.74803149606299213" bottom="0.76" header="0.31496062992125984" footer="0.31496062992125984"/>
  <pageSetup paperSize="9" scale="88" fitToHeight="0" orientation="landscape" r:id="rId1"/>
  <headerFooter>
    <oddFooter>&amp;L&amp;"PT Sans,обычный"&amp;9Подпись лица, имеющего право на 
подписание заявки&amp;C&amp;"PT Sans,обычный"&amp;9_____________________________&amp;R&amp;"PT Sans,обычный"&amp;9&amp;A
&amp;D
&amp;"PT Sans,полужирный"Страница &amp;P из &amp;N</oddFooter>
  </headerFooter>
  <tableParts count="1">
    <tablePart r:id="rId2"/>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11">
    <pageSetUpPr fitToPage="1"/>
  </sheetPr>
  <dimension ref="A1:M22"/>
  <sheetViews>
    <sheetView showGridLines="0" view="pageBreakPreview" zoomScale="90" zoomScaleNormal="145" zoomScaleSheetLayoutView="90" workbookViewId="0">
      <pane xSplit="1" ySplit="10" topLeftCell="B11" activePane="bottomRight" state="frozen"/>
      <selection pane="topRight" activeCell="B1" sqref="B1"/>
      <selection pane="bottomLeft" activeCell="A10" sqref="A10"/>
      <selection pane="bottomRight" activeCell="P12" sqref="P12"/>
    </sheetView>
  </sheetViews>
  <sheetFormatPr defaultColWidth="9.140625" defaultRowHeight="18.75" x14ac:dyDescent="0.25"/>
  <cols>
    <col min="1" max="1" width="4.28515625" style="143" customWidth="1"/>
    <col min="2" max="2" width="4.7109375" style="143" customWidth="1"/>
    <col min="3" max="3" width="9.28515625" style="143" customWidth="1"/>
    <col min="4" max="4" width="6.28515625" style="143" customWidth="1"/>
    <col min="5" max="5" width="18.140625" style="143" customWidth="1"/>
    <col min="6" max="6" width="11.85546875" style="143" customWidth="1"/>
    <col min="7" max="7" width="22.5703125" style="143" customWidth="1"/>
    <col min="8" max="8" width="26.42578125" style="143" customWidth="1"/>
    <col min="9" max="9" width="15" style="143" customWidth="1"/>
    <col min="10" max="10" width="5.42578125" style="143" customWidth="1"/>
    <col min="11" max="11" width="12.140625" style="143" customWidth="1"/>
    <col min="12" max="12" width="12" style="143" customWidth="1"/>
    <col min="13" max="13" width="17.140625" style="143" customWidth="1"/>
    <col min="14" max="16384" width="9.140625" style="143"/>
  </cols>
  <sheetData>
    <row r="1" spans="1:13" ht="20.100000000000001" customHeight="1" x14ac:dyDescent="0.25"/>
    <row r="2" spans="1:13" ht="25.5" customHeight="1" x14ac:dyDescent="0.25">
      <c r="B2" s="89" t="str">
        <f>'ОФЕРТА_ (начни с меня)'!B2:C2&amp;" "&amp;'ОФЕРТА_ (начни с меня)'!D2</f>
        <v xml:space="preserve">Заявка на участие в закупке № </v>
      </c>
      <c r="C2" s="26"/>
      <c r="D2" s="26"/>
      <c r="E2" s="26"/>
      <c r="F2" s="26"/>
      <c r="G2" s="26"/>
      <c r="H2" s="26"/>
      <c r="I2" s="26"/>
      <c r="J2" s="26"/>
      <c r="K2" s="26"/>
      <c r="L2" s="26"/>
      <c r="M2" s="26"/>
    </row>
    <row r="3" spans="1:13" ht="25.5" customHeight="1" x14ac:dyDescent="0.25">
      <c r="B3" s="319" t="str">
        <f>'ОФЕРТА_ (начни с меня)'!B6:C6&amp;": "&amp;'ОФЕРТА_ (начни с меня)'!D6</f>
        <v xml:space="preserve">Способ закупки: </v>
      </c>
      <c r="C3" s="319"/>
      <c r="D3" s="319"/>
      <c r="E3" s="319"/>
      <c r="F3" s="319"/>
      <c r="G3" s="319"/>
      <c r="H3" s="319"/>
      <c r="I3" s="319"/>
      <c r="J3" s="319"/>
      <c r="K3" s="319"/>
      <c r="L3" s="319"/>
      <c r="M3" s="319"/>
    </row>
    <row r="4" spans="1:13" ht="25.5" customHeight="1" x14ac:dyDescent="0.25">
      <c r="B4" s="89" t="str">
        <f>"Заказчик: "&amp;'ОФЕРТА_ (начни с меня)'!D4</f>
        <v xml:space="preserve">Заказчик: </v>
      </c>
      <c r="C4" s="26"/>
      <c r="D4" s="26"/>
      <c r="E4" s="26"/>
      <c r="F4" s="26"/>
      <c r="G4" s="26"/>
      <c r="H4" s="26"/>
      <c r="I4" s="26"/>
      <c r="J4" s="26"/>
      <c r="K4" s="26"/>
      <c r="L4" s="26"/>
      <c r="M4" s="26"/>
    </row>
    <row r="5" spans="1:13" ht="25.5" customHeight="1" x14ac:dyDescent="0.25">
      <c r="B5" s="318" t="str">
        <f>"Предмет договора: "&amp;'ОФЕРТА_ (начни с меня)'!D10</f>
        <v xml:space="preserve">Предмет договора: </v>
      </c>
      <c r="C5" s="318"/>
      <c r="D5" s="318"/>
      <c r="E5" s="318"/>
      <c r="F5" s="318"/>
      <c r="G5" s="318"/>
      <c r="H5" s="318"/>
      <c r="I5" s="318"/>
      <c r="J5" s="318"/>
      <c r="K5" s="318"/>
      <c r="L5" s="318"/>
      <c r="M5" s="318"/>
    </row>
    <row r="6" spans="1:13" ht="25.5" customHeight="1" x14ac:dyDescent="0.25">
      <c r="B6" s="133" t="str">
        <f>"Участник закупки: "&amp;IF(ISBLANK(Оферта_Наименование)," ",Оферта_Наименование)</f>
        <v xml:space="preserve">Участник закупки:  </v>
      </c>
      <c r="C6" s="26"/>
      <c r="D6" s="26"/>
      <c r="E6" s="26"/>
      <c r="F6" s="26"/>
      <c r="G6" s="26"/>
      <c r="H6" s="26"/>
      <c r="I6" s="26"/>
      <c r="J6" s="26"/>
      <c r="K6" s="26"/>
      <c r="L6" s="26"/>
      <c r="M6" s="26"/>
    </row>
    <row r="7" spans="1:13" ht="25.5" customHeight="1" thickBot="1" x14ac:dyDescent="0.3">
      <c r="B7" s="134" t="str">
        <f>"ИНН: "&amp;IF(ISBLANK(Оферта_ИНН)," ",Оферта_ИНН)</f>
        <v xml:space="preserve">ИНН:  </v>
      </c>
      <c r="C7" s="65"/>
      <c r="D7" s="65"/>
      <c r="E7" s="65"/>
      <c r="F7" s="65"/>
      <c r="G7" s="65"/>
      <c r="H7" s="65"/>
      <c r="I7" s="65"/>
      <c r="J7" s="65"/>
      <c r="K7" s="65"/>
      <c r="L7" s="65"/>
      <c r="M7" s="65"/>
    </row>
    <row r="8" spans="1:13" ht="25.5" customHeight="1" x14ac:dyDescent="0.25">
      <c r="A8" s="144"/>
      <c r="B8" s="89" t="s">
        <v>98</v>
      </c>
      <c r="C8" s="89"/>
      <c r="D8" s="145"/>
      <c r="E8" s="145"/>
      <c r="F8" s="145"/>
      <c r="G8" s="145"/>
      <c r="H8" s="145"/>
      <c r="I8" s="145"/>
      <c r="J8" s="145"/>
      <c r="K8" s="145"/>
      <c r="L8" s="145"/>
      <c r="M8" s="145"/>
    </row>
    <row r="9" spans="1:13" ht="18.75" customHeight="1" x14ac:dyDescent="0.25">
      <c r="A9" s="351"/>
      <c r="B9" s="346" t="s">
        <v>14</v>
      </c>
      <c r="C9" s="346" t="s">
        <v>156</v>
      </c>
      <c r="D9" s="346" t="s">
        <v>4</v>
      </c>
      <c r="E9" s="346" t="s">
        <v>16</v>
      </c>
      <c r="F9" s="346" t="s">
        <v>19</v>
      </c>
      <c r="G9" s="346" t="s">
        <v>402</v>
      </c>
      <c r="H9" s="346" t="s">
        <v>403</v>
      </c>
      <c r="I9" s="353" t="s">
        <v>21</v>
      </c>
      <c r="J9" s="354"/>
      <c r="K9" s="353" t="s">
        <v>22</v>
      </c>
      <c r="L9" s="354"/>
      <c r="M9" s="355" t="s">
        <v>23</v>
      </c>
    </row>
    <row r="10" spans="1:13" ht="25.5" x14ac:dyDescent="0.25">
      <c r="A10" s="351"/>
      <c r="B10" s="347"/>
      <c r="C10" s="347"/>
      <c r="D10" s="347"/>
      <c r="E10" s="347"/>
      <c r="F10" s="347"/>
      <c r="G10" s="347"/>
      <c r="H10" s="347"/>
      <c r="I10" s="146" t="s">
        <v>24</v>
      </c>
      <c r="J10" s="146" t="s">
        <v>25</v>
      </c>
      <c r="K10" s="146" t="s">
        <v>26</v>
      </c>
      <c r="L10" s="146" t="s">
        <v>27</v>
      </c>
      <c r="M10" s="356"/>
    </row>
    <row r="11" spans="1:13" x14ac:dyDescent="0.25">
      <c r="A11" s="147"/>
      <c r="B11" s="148" t="s">
        <v>83</v>
      </c>
      <c r="C11" s="148" t="s">
        <v>154</v>
      </c>
      <c r="D11" s="148" t="s">
        <v>155</v>
      </c>
      <c r="E11" s="126" t="s">
        <v>84</v>
      </c>
      <c r="F11" s="148" t="s">
        <v>85</v>
      </c>
      <c r="G11" s="126" t="s">
        <v>86</v>
      </c>
      <c r="H11" s="148" t="s">
        <v>393</v>
      </c>
      <c r="I11" s="126" t="s">
        <v>88</v>
      </c>
      <c r="J11" s="148" t="s">
        <v>89</v>
      </c>
      <c r="K11" s="126" t="s">
        <v>90</v>
      </c>
      <c r="L11" s="148" t="s">
        <v>91</v>
      </c>
      <c r="M11" s="126" t="s">
        <v>92</v>
      </c>
    </row>
    <row r="12" spans="1:13" ht="30" customHeight="1" x14ac:dyDescent="0.25">
      <c r="A12" s="147"/>
      <c r="B12" s="149">
        <f t="shared" ref="B12:B21" ca="1" si="0">IF(ISNUMBER(OFFSET(B12,-1,0)), OFFSET(B12,-1,0)+1, 1)</f>
        <v>1</v>
      </c>
      <c r="C12" s="150" t="str">
        <f>ОсновнаяИнформация_НаименованиеУчастника</f>
        <v xml:space="preserve"> </v>
      </c>
      <c r="D12" s="150">
        <f t="shared" ref="D12:D21" si="1">Оферта_ИНН</f>
        <v>0</v>
      </c>
      <c r="E12" s="151"/>
      <c r="F12" s="151"/>
      <c r="G12" s="152"/>
      <c r="H12" s="152"/>
      <c r="I12" s="153"/>
      <c r="J12" s="151"/>
      <c r="K12" s="154"/>
      <c r="L12" s="154"/>
      <c r="M12" s="151"/>
    </row>
    <row r="13" spans="1:13" ht="30" customHeight="1" x14ac:dyDescent="0.25">
      <c r="A13" s="147"/>
      <c r="B13" s="149">
        <f t="shared" ca="1" si="0"/>
        <v>2</v>
      </c>
      <c r="C13" s="150" t="str">
        <f t="shared" ref="C13:C21" si="2">ОсновнаяИнформация_НаименованиеУчастника</f>
        <v xml:space="preserve"> </v>
      </c>
      <c r="D13" s="150">
        <f t="shared" si="1"/>
        <v>0</v>
      </c>
      <c r="E13" s="151"/>
      <c r="F13" s="151"/>
      <c r="G13" s="152"/>
      <c r="H13" s="152"/>
      <c r="I13" s="153"/>
      <c r="J13" s="151"/>
      <c r="K13" s="154"/>
      <c r="L13" s="154"/>
      <c r="M13" s="151"/>
    </row>
    <row r="14" spans="1:13" ht="30" customHeight="1" x14ac:dyDescent="0.25">
      <c r="A14" s="147"/>
      <c r="B14" s="149">
        <f ca="1">IF(ISNUMBER(OFFSET(B14,-1,0)), OFFSET(B14,-1,0)+1, 1)</f>
        <v>3</v>
      </c>
      <c r="C14" s="150" t="str">
        <f t="shared" si="2"/>
        <v xml:space="preserve"> </v>
      </c>
      <c r="D14" s="150">
        <f t="shared" si="1"/>
        <v>0</v>
      </c>
      <c r="E14" s="151"/>
      <c r="F14" s="151"/>
      <c r="G14" s="152"/>
      <c r="H14" s="152"/>
      <c r="I14" s="153"/>
      <c r="J14" s="151"/>
      <c r="K14" s="154"/>
      <c r="L14" s="154"/>
      <c r="M14" s="151"/>
    </row>
    <row r="15" spans="1:13" ht="30" customHeight="1" x14ac:dyDescent="0.25">
      <c r="A15" s="147"/>
      <c r="B15" s="149">
        <f t="shared" ca="1" si="0"/>
        <v>4</v>
      </c>
      <c r="C15" s="150" t="str">
        <f t="shared" si="2"/>
        <v xml:space="preserve"> </v>
      </c>
      <c r="D15" s="150">
        <f t="shared" si="1"/>
        <v>0</v>
      </c>
      <c r="E15" s="151"/>
      <c r="F15" s="151"/>
      <c r="G15" s="152"/>
      <c r="H15" s="152"/>
      <c r="I15" s="153"/>
      <c r="J15" s="151"/>
      <c r="K15" s="154"/>
      <c r="L15" s="154"/>
      <c r="M15" s="151"/>
    </row>
    <row r="16" spans="1:13" ht="30" customHeight="1" x14ac:dyDescent="0.25">
      <c r="A16" s="147"/>
      <c r="B16" s="149">
        <f t="shared" ca="1" si="0"/>
        <v>5</v>
      </c>
      <c r="C16" s="150" t="str">
        <f t="shared" si="2"/>
        <v xml:space="preserve"> </v>
      </c>
      <c r="D16" s="150">
        <f t="shared" si="1"/>
        <v>0</v>
      </c>
      <c r="E16" s="151"/>
      <c r="F16" s="151"/>
      <c r="G16" s="152"/>
      <c r="H16" s="152"/>
      <c r="I16" s="153"/>
      <c r="J16" s="151"/>
      <c r="K16" s="154"/>
      <c r="L16" s="154"/>
      <c r="M16" s="151"/>
    </row>
    <row r="17" spans="1:13" ht="30" customHeight="1" x14ac:dyDescent="0.25">
      <c r="A17" s="147"/>
      <c r="B17" s="149">
        <f t="shared" ca="1" si="0"/>
        <v>6</v>
      </c>
      <c r="C17" s="150" t="str">
        <f t="shared" si="2"/>
        <v xml:space="preserve"> </v>
      </c>
      <c r="D17" s="150">
        <f t="shared" si="1"/>
        <v>0</v>
      </c>
      <c r="E17" s="151"/>
      <c r="F17" s="151"/>
      <c r="G17" s="152"/>
      <c r="H17" s="152"/>
      <c r="I17" s="153"/>
      <c r="J17" s="151"/>
      <c r="K17" s="154"/>
      <c r="L17" s="154"/>
      <c r="M17" s="151"/>
    </row>
    <row r="18" spans="1:13" ht="30" customHeight="1" x14ac:dyDescent="0.25">
      <c r="A18" s="147"/>
      <c r="B18" s="149">
        <f t="shared" ca="1" si="0"/>
        <v>7</v>
      </c>
      <c r="C18" s="150" t="str">
        <f t="shared" si="2"/>
        <v xml:space="preserve"> </v>
      </c>
      <c r="D18" s="150">
        <f t="shared" si="1"/>
        <v>0</v>
      </c>
      <c r="E18" s="151"/>
      <c r="F18" s="151"/>
      <c r="G18" s="152"/>
      <c r="H18" s="152"/>
      <c r="I18" s="153"/>
      <c r="J18" s="151"/>
      <c r="K18" s="154"/>
      <c r="L18" s="154"/>
      <c r="M18" s="151"/>
    </row>
    <row r="19" spans="1:13" ht="30" customHeight="1" x14ac:dyDescent="0.25">
      <c r="A19" s="147"/>
      <c r="B19" s="149">
        <f t="shared" ca="1" si="0"/>
        <v>8</v>
      </c>
      <c r="C19" s="150" t="str">
        <f t="shared" si="2"/>
        <v xml:space="preserve"> </v>
      </c>
      <c r="D19" s="150">
        <f t="shared" si="1"/>
        <v>0</v>
      </c>
      <c r="E19" s="151"/>
      <c r="F19" s="151"/>
      <c r="G19" s="152"/>
      <c r="H19" s="152"/>
      <c r="I19" s="153"/>
      <c r="J19" s="151"/>
      <c r="K19" s="154"/>
      <c r="L19" s="154"/>
      <c r="M19" s="151"/>
    </row>
    <row r="20" spans="1:13" ht="30" customHeight="1" x14ac:dyDescent="0.25">
      <c r="A20" s="147"/>
      <c r="B20" s="149">
        <f t="shared" ca="1" si="0"/>
        <v>9</v>
      </c>
      <c r="C20" s="150" t="str">
        <f t="shared" si="2"/>
        <v xml:space="preserve"> </v>
      </c>
      <c r="D20" s="150">
        <f t="shared" si="1"/>
        <v>0</v>
      </c>
      <c r="E20" s="151"/>
      <c r="F20" s="151"/>
      <c r="G20" s="152"/>
      <c r="H20" s="152"/>
      <c r="I20" s="153"/>
      <c r="J20" s="151"/>
      <c r="K20" s="154"/>
      <c r="L20" s="154"/>
      <c r="M20" s="151"/>
    </row>
    <row r="21" spans="1:13" ht="30" customHeight="1" x14ac:dyDescent="0.25">
      <c r="A21" s="147"/>
      <c r="B21" s="155">
        <f t="shared" ca="1" si="0"/>
        <v>10</v>
      </c>
      <c r="C21" s="156" t="str">
        <f t="shared" si="2"/>
        <v xml:space="preserve"> </v>
      </c>
      <c r="D21" s="156">
        <f t="shared" si="1"/>
        <v>0</v>
      </c>
      <c r="E21" s="157"/>
      <c r="F21" s="157"/>
      <c r="G21" s="158"/>
      <c r="H21" s="158"/>
      <c r="I21" s="159"/>
      <c r="J21" s="157"/>
      <c r="K21" s="160"/>
      <c r="L21" s="160"/>
      <c r="M21" s="151"/>
    </row>
    <row r="22" spans="1:13" ht="37.5" customHeight="1" x14ac:dyDescent="0.25">
      <c r="A22" s="161"/>
      <c r="B22" s="162"/>
      <c r="C22" s="162"/>
      <c r="D22" s="162"/>
      <c r="E22" s="352" t="s">
        <v>28</v>
      </c>
      <c r="F22" s="352"/>
      <c r="G22" s="352"/>
      <c r="H22" s="352"/>
      <c r="I22" s="352"/>
      <c r="J22" s="352"/>
      <c r="K22" s="352"/>
      <c r="L22" s="352"/>
      <c r="M22" s="352"/>
    </row>
  </sheetData>
  <sheetProtection algorithmName="SHA-512" hashValue="RybchYA99ZjvE8jyv2+t/d0SDUkP+GuwWh/ADxbA8PKgpHX7Hh4/XsCktfJileH38t1ulBFXUR254tRIl+5cFw==" saltValue="un156Yk29U1KbFSFaUIbRQ==" spinCount="100000" sheet="1" formatCells="0" formatColumns="0" formatRows="0" insertRows="0" sort="0" autoFilter="0"/>
  <mergeCells count="14">
    <mergeCell ref="E22:M22"/>
    <mergeCell ref="K9:L9"/>
    <mergeCell ref="M9:M10"/>
    <mergeCell ref="C9:C10"/>
    <mergeCell ref="D9:D10"/>
    <mergeCell ref="H9:H10"/>
    <mergeCell ref="I9:J9"/>
    <mergeCell ref="B3:M3"/>
    <mergeCell ref="B5:M5"/>
    <mergeCell ref="A9:A10"/>
    <mergeCell ref="B9:B10"/>
    <mergeCell ref="E9:E10"/>
    <mergeCell ref="F9:F10"/>
    <mergeCell ref="G9:G10"/>
  </mergeCells>
  <phoneticPr fontId="4" type="noConversion"/>
  <conditionalFormatting sqref="A2:M2 A22:E22 A6:M21 A5:B5 A4:M4 A3:B3">
    <cfRule type="expression" dxfId="93" priority="1">
      <formula>AND(CELL("защита", A2)=0, NOT(ISBLANK(A2)))</formula>
    </cfRule>
    <cfRule type="expression" dxfId="92" priority="2">
      <formula>AND(CELL("защита", A2)=0, ISBLANK(A2))</formula>
    </cfRule>
    <cfRule type="expression" dxfId="91" priority="3">
      <formula>CELL("защита", A2)=0</formula>
    </cfRule>
  </conditionalFormatting>
  <dataValidations count="4">
    <dataValidation type="custom" errorStyle="warning" allowBlank="1" showInputMessage="1" showErrorMessage="1" error="ИНН — не меньше 10, не больше 12 цифр" prompt="ИНН — 10 цифр для юр. лиц, 12 цифр для физ. лиц." sqref="J12:J21">
      <formula1>AND(ISNUMBER(VALUE(J12)), OR(LEN(J12)=10, LEN(J12)=12))</formula1>
    </dataValidation>
    <dataValidation type="date" operator="greaterThan" allowBlank="1" showInputMessage="1" showErrorMessage="1" error="Только дата" prompt="Только дата" sqref="K12:L21">
      <formula1>1</formula1>
    </dataValidation>
    <dataValidation type="decimal" operator="greaterThan" allowBlank="1" showInputMessage="1" showErrorMessage="1" prompt="Только число._x000a_Если цена договора в тексте договора не определена числом, то ее необходимо расчитать и указать числом._x000a_Для безвозмездных договоров расчет не требуется." sqref="G12:G21">
      <formula1>-1000000000000</formula1>
    </dataValidation>
    <dataValidation type="decimal" operator="greaterThan" allowBlank="1" showInputMessage="1" showErrorMessage="1" prompt="Только число. На основании прилагаемых: актов выполненных работ КС-2, КС-3; актов оказанных услуг._x000a_Если объем исполнения не определен числом, то его необходимо расчитать и указать числом._x000a_Для безвозмездных договоров расчет не требуется." sqref="H12:H21">
      <formula1>-1000000000000</formula1>
    </dataValidation>
  </dataValidations>
  <hyperlinks>
    <hyperlink ref="M9" r:id="rId1" display="http://zakupki.gov.ru/epz/main/public/home.html"/>
  </hyperlinks>
  <pageMargins left="0.39370078740157483" right="0.23622047244094491" top="0.74803149606299213" bottom="0.82677165354330717" header="0.31496062992125984" footer="0.31496062992125984"/>
  <pageSetup paperSize="9" scale="88" fitToHeight="0" orientation="landscape" r:id="rId2"/>
  <headerFooter>
    <oddFooter>&amp;L&amp;"PT Sans,обычный"&amp;10Подпись лица, имеющего право
на подписание заявки&amp;C&amp;"PT Sans,обычный"&amp;10______________________________&amp;R&amp;"PT Sans,обычный"&amp;9&amp;A
&amp;D
&amp;"PT Sans,полужирный"Страница &amp;P из &amp;N</oddFooter>
  </headerFooter>
  <tableParts count="1">
    <tablePart r:id="rId3"/>
  </tablePart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211">
    <pageSetUpPr fitToPage="1"/>
  </sheetPr>
  <dimension ref="A1:K22"/>
  <sheetViews>
    <sheetView showGridLines="0" view="pageBreakPreview" zoomScale="90" zoomScaleNormal="100" zoomScaleSheetLayoutView="90" workbookViewId="0">
      <pane xSplit="1" ySplit="10" topLeftCell="B11" activePane="bottomRight" state="frozen"/>
      <selection pane="topRight" activeCell="B1" sqref="B1"/>
      <selection pane="bottomLeft" activeCell="A10" sqref="A10"/>
      <selection pane="bottomRight" activeCell="K12" sqref="K12"/>
    </sheetView>
  </sheetViews>
  <sheetFormatPr defaultColWidth="9.140625" defaultRowHeight="15" x14ac:dyDescent="0.25"/>
  <cols>
    <col min="1" max="1" width="4.28515625" style="171" customWidth="1"/>
    <col min="2" max="2" width="3.5703125" style="171" customWidth="1"/>
    <col min="3" max="4" width="7.42578125" style="171" customWidth="1"/>
    <col min="5" max="5" width="28.5703125" style="171" customWidth="1"/>
    <col min="6" max="6" width="11.42578125" style="171" customWidth="1"/>
    <col min="7" max="7" width="13.42578125" style="171" customWidth="1"/>
    <col min="8" max="8" width="23.5703125" style="171" customWidth="1"/>
    <col min="9" max="9" width="10.85546875" style="171" customWidth="1"/>
    <col min="10" max="10" width="13.5703125" style="171" customWidth="1"/>
    <col min="11" max="11" width="14.140625" style="171" customWidth="1"/>
    <col min="12" max="16384" width="9.140625" style="171"/>
  </cols>
  <sheetData>
    <row r="1" spans="1:11" ht="20.100000000000001" customHeight="1" x14ac:dyDescent="0.25"/>
    <row r="2" spans="1:11" ht="25.5" customHeight="1" x14ac:dyDescent="0.25">
      <c r="B2" s="133" t="str">
        <f>'ОФЕРТА_ (начни с меня)'!B2:C2&amp;" "&amp;'ОФЕРТА_ (начни с меня)'!D2</f>
        <v xml:space="preserve">Заявка на участие в закупке № </v>
      </c>
      <c r="C2" s="133"/>
      <c r="D2" s="133"/>
      <c r="E2" s="133"/>
      <c r="F2" s="133"/>
      <c r="G2" s="133"/>
      <c r="H2" s="133"/>
      <c r="I2" s="133"/>
      <c r="J2" s="133"/>
      <c r="K2" s="26"/>
    </row>
    <row r="3" spans="1:11" ht="25.5" customHeight="1" x14ac:dyDescent="0.25">
      <c r="B3" s="339" t="str">
        <f>'ОФЕРТА_ (начни с меня)'!B6:C6&amp;": "&amp;'ОФЕРТА_ (начни с меня)'!D6</f>
        <v xml:space="preserve">Способ закупки: </v>
      </c>
      <c r="C3" s="339"/>
      <c r="D3" s="339"/>
      <c r="E3" s="339"/>
      <c r="F3" s="339"/>
      <c r="G3" s="339"/>
      <c r="H3" s="339"/>
      <c r="I3" s="339"/>
      <c r="J3" s="339"/>
      <c r="K3" s="339"/>
    </row>
    <row r="4" spans="1:11" ht="25.5" customHeight="1" x14ac:dyDescent="0.25">
      <c r="B4" s="133" t="str">
        <f>"Заказчик: "&amp;'ОФЕРТА_ (начни с меня)'!D4</f>
        <v xml:space="preserve">Заказчик: </v>
      </c>
      <c r="C4" s="133"/>
      <c r="D4" s="133"/>
      <c r="E4" s="133"/>
      <c r="F4" s="133"/>
      <c r="G4" s="133"/>
      <c r="H4" s="133"/>
      <c r="I4" s="133"/>
      <c r="J4" s="133"/>
      <c r="K4" s="26"/>
    </row>
    <row r="5" spans="1:11" ht="25.5" customHeight="1" x14ac:dyDescent="0.25">
      <c r="B5" s="338" t="str">
        <f>"Предмет договора: "&amp;'ОФЕРТА_ (начни с меня)'!D10</f>
        <v xml:space="preserve">Предмет договора: </v>
      </c>
      <c r="C5" s="338"/>
      <c r="D5" s="338"/>
      <c r="E5" s="338"/>
      <c r="F5" s="338"/>
      <c r="G5" s="338"/>
      <c r="H5" s="338"/>
      <c r="I5" s="338"/>
      <c r="J5" s="338"/>
      <c r="K5" s="338"/>
    </row>
    <row r="6" spans="1:11" ht="25.5" customHeight="1" x14ac:dyDescent="0.25">
      <c r="B6" s="89" t="str">
        <f>"Участник закупки: "&amp;IF(ISBLANK(Оферта_Наименование)," ",Оферта_Наименование)</f>
        <v xml:space="preserve">Участник закупки:  </v>
      </c>
      <c r="C6" s="26"/>
      <c r="D6" s="26"/>
      <c r="E6" s="26"/>
      <c r="F6" s="26"/>
      <c r="G6" s="26"/>
      <c r="H6" s="26"/>
      <c r="I6" s="26"/>
      <c r="J6" s="26"/>
      <c r="K6" s="26"/>
    </row>
    <row r="7" spans="1:11" ht="25.5" customHeight="1" thickBot="1" x14ac:dyDescent="0.3">
      <c r="B7" s="87" t="str">
        <f>"ИНН: "&amp;IF(ISBLANK(Оферта_ИНН)," ",Оферта_ИНН)</f>
        <v xml:space="preserve">ИНН:  </v>
      </c>
      <c r="C7" s="65"/>
      <c r="D7" s="65"/>
      <c r="E7" s="65"/>
      <c r="F7" s="65"/>
      <c r="G7" s="65"/>
      <c r="H7" s="65"/>
      <c r="I7" s="65"/>
      <c r="J7" s="65"/>
      <c r="K7" s="65"/>
    </row>
    <row r="8" spans="1:11" ht="25.5" customHeight="1" x14ac:dyDescent="0.25">
      <c r="A8" s="54"/>
      <c r="B8" s="349" t="s">
        <v>157</v>
      </c>
      <c r="C8" s="349"/>
      <c r="D8" s="349"/>
      <c r="E8" s="349"/>
      <c r="F8" s="349"/>
      <c r="G8" s="349"/>
      <c r="H8" s="89"/>
      <c r="I8" s="89"/>
      <c r="J8" s="89"/>
      <c r="K8" s="89"/>
    </row>
    <row r="9" spans="1:11" ht="34.5" customHeight="1" x14ac:dyDescent="0.25">
      <c r="A9" s="361"/>
      <c r="B9" s="346" t="s">
        <v>14</v>
      </c>
      <c r="C9" s="346" t="s">
        <v>392</v>
      </c>
      <c r="D9" s="346" t="s">
        <v>4</v>
      </c>
      <c r="E9" s="308" t="s">
        <v>158</v>
      </c>
      <c r="F9" s="358"/>
      <c r="G9" s="309"/>
      <c r="H9" s="353" t="s">
        <v>159</v>
      </c>
      <c r="I9" s="354"/>
      <c r="J9" s="359" t="s">
        <v>172</v>
      </c>
      <c r="K9" s="359" t="s">
        <v>174</v>
      </c>
    </row>
    <row r="10" spans="1:11" ht="56.25" customHeight="1" x14ac:dyDescent="0.25">
      <c r="A10" s="361"/>
      <c r="B10" s="347"/>
      <c r="C10" s="347"/>
      <c r="D10" s="347"/>
      <c r="E10" s="137" t="s">
        <v>16</v>
      </c>
      <c r="F10" s="137" t="s">
        <v>19</v>
      </c>
      <c r="G10" s="137" t="s">
        <v>20</v>
      </c>
      <c r="H10" s="146" t="s">
        <v>24</v>
      </c>
      <c r="I10" s="146" t="s">
        <v>25</v>
      </c>
      <c r="J10" s="360"/>
      <c r="K10" s="360"/>
    </row>
    <row r="11" spans="1:11" x14ac:dyDescent="0.25">
      <c r="A11" s="174"/>
      <c r="B11" s="148" t="s">
        <v>83</v>
      </c>
      <c r="C11" s="148" t="s">
        <v>154</v>
      </c>
      <c r="D11" s="148" t="s">
        <v>155</v>
      </c>
      <c r="E11" s="126" t="s">
        <v>84</v>
      </c>
      <c r="F11" s="148" t="s">
        <v>85</v>
      </c>
      <c r="G11" s="126" t="s">
        <v>86</v>
      </c>
      <c r="H11" s="148" t="s">
        <v>87</v>
      </c>
      <c r="I11" s="126" t="s">
        <v>88</v>
      </c>
      <c r="J11" s="126" t="s">
        <v>89</v>
      </c>
      <c r="K11" s="148" t="s">
        <v>90</v>
      </c>
    </row>
    <row r="12" spans="1:11" ht="18.75" customHeight="1" x14ac:dyDescent="0.25">
      <c r="A12" s="174"/>
      <c r="B12" s="149">
        <f t="shared" ref="B12:B21" ca="1" si="0">IF(ISNUMBER(OFFSET(B12,-1,0)), OFFSET(B12,-1,0)+1, 1)</f>
        <v>1</v>
      </c>
      <c r="C12" s="150" t="str">
        <f t="shared" ref="C12:C21" si="1">ОсновнаяИнформация_НаименованиеУчастника</f>
        <v xml:space="preserve"> </v>
      </c>
      <c r="D12" s="150" t="str">
        <f t="shared" ref="D12:D21" si="2">ОсновнаяИнформация_ИННУчастника</f>
        <v xml:space="preserve"> </v>
      </c>
      <c r="E12" s="151"/>
      <c r="F12" s="151"/>
      <c r="G12" s="152"/>
      <c r="H12" s="153"/>
      <c r="I12" s="151"/>
      <c r="J12" s="151"/>
      <c r="K12" s="154"/>
    </row>
    <row r="13" spans="1:11" ht="18.75" customHeight="1" x14ac:dyDescent="0.25">
      <c r="A13" s="174"/>
      <c r="B13" s="149">
        <f t="shared" ca="1" si="0"/>
        <v>2</v>
      </c>
      <c r="C13" s="150" t="str">
        <f t="shared" si="1"/>
        <v xml:space="preserve"> </v>
      </c>
      <c r="D13" s="150" t="str">
        <f t="shared" si="2"/>
        <v xml:space="preserve"> </v>
      </c>
      <c r="E13" s="151"/>
      <c r="F13" s="151"/>
      <c r="G13" s="152"/>
      <c r="H13" s="153"/>
      <c r="I13" s="151"/>
      <c r="J13" s="151"/>
      <c r="K13" s="154"/>
    </row>
    <row r="14" spans="1:11" ht="18.75" customHeight="1" x14ac:dyDescent="0.25">
      <c r="A14" s="174"/>
      <c r="B14" s="149">
        <f ca="1">IF(ISNUMBER(OFFSET(B14,-1,0)), OFFSET(B14,-1,0)+1, 1)</f>
        <v>3</v>
      </c>
      <c r="C14" s="150" t="str">
        <f t="shared" si="1"/>
        <v xml:space="preserve"> </v>
      </c>
      <c r="D14" s="150" t="str">
        <f t="shared" si="2"/>
        <v xml:space="preserve"> </v>
      </c>
      <c r="E14" s="151"/>
      <c r="F14" s="151"/>
      <c r="G14" s="152"/>
      <c r="H14" s="153"/>
      <c r="I14" s="151"/>
      <c r="J14" s="151"/>
      <c r="K14" s="154"/>
    </row>
    <row r="15" spans="1:11" ht="18.75" customHeight="1" x14ac:dyDescent="0.25">
      <c r="A15" s="174"/>
      <c r="B15" s="149">
        <f t="shared" ca="1" si="0"/>
        <v>4</v>
      </c>
      <c r="C15" s="150" t="str">
        <f t="shared" si="1"/>
        <v xml:space="preserve"> </v>
      </c>
      <c r="D15" s="150" t="str">
        <f t="shared" si="2"/>
        <v xml:space="preserve"> </v>
      </c>
      <c r="E15" s="151"/>
      <c r="F15" s="151"/>
      <c r="G15" s="152"/>
      <c r="H15" s="153"/>
      <c r="I15" s="151"/>
      <c r="J15" s="151"/>
      <c r="K15" s="154"/>
    </row>
    <row r="16" spans="1:11" ht="18.75" customHeight="1" x14ac:dyDescent="0.25">
      <c r="A16" s="174"/>
      <c r="B16" s="149">
        <f t="shared" ca="1" si="0"/>
        <v>5</v>
      </c>
      <c r="C16" s="150" t="str">
        <f t="shared" si="1"/>
        <v xml:space="preserve"> </v>
      </c>
      <c r="D16" s="150" t="str">
        <f t="shared" si="2"/>
        <v xml:space="preserve"> </v>
      </c>
      <c r="E16" s="151"/>
      <c r="F16" s="151"/>
      <c r="G16" s="152"/>
      <c r="H16" s="153"/>
      <c r="I16" s="151"/>
      <c r="J16" s="151"/>
      <c r="K16" s="154"/>
    </row>
    <row r="17" spans="1:11" ht="18.75" customHeight="1" x14ac:dyDescent="0.25">
      <c r="A17" s="174"/>
      <c r="B17" s="149">
        <f t="shared" ca="1" si="0"/>
        <v>6</v>
      </c>
      <c r="C17" s="150" t="str">
        <f t="shared" si="1"/>
        <v xml:space="preserve"> </v>
      </c>
      <c r="D17" s="150" t="str">
        <f t="shared" si="2"/>
        <v xml:space="preserve"> </v>
      </c>
      <c r="E17" s="151"/>
      <c r="F17" s="151"/>
      <c r="G17" s="152"/>
      <c r="H17" s="153"/>
      <c r="I17" s="151"/>
      <c r="J17" s="151"/>
      <c r="K17" s="154"/>
    </row>
    <row r="18" spans="1:11" ht="18.75" customHeight="1" x14ac:dyDescent="0.25">
      <c r="A18" s="174"/>
      <c r="B18" s="149">
        <f t="shared" ca="1" si="0"/>
        <v>7</v>
      </c>
      <c r="C18" s="150" t="str">
        <f t="shared" si="1"/>
        <v xml:space="preserve"> </v>
      </c>
      <c r="D18" s="150" t="str">
        <f t="shared" si="2"/>
        <v xml:space="preserve"> </v>
      </c>
      <c r="E18" s="151"/>
      <c r="F18" s="151"/>
      <c r="G18" s="152"/>
      <c r="H18" s="153"/>
      <c r="I18" s="151"/>
      <c r="J18" s="151"/>
      <c r="K18" s="154"/>
    </row>
    <row r="19" spans="1:11" ht="18.75" customHeight="1" x14ac:dyDescent="0.25">
      <c r="A19" s="174"/>
      <c r="B19" s="149">
        <f t="shared" ca="1" si="0"/>
        <v>8</v>
      </c>
      <c r="C19" s="150" t="str">
        <f t="shared" si="1"/>
        <v xml:space="preserve"> </v>
      </c>
      <c r="D19" s="150" t="str">
        <f t="shared" si="2"/>
        <v xml:space="preserve"> </v>
      </c>
      <c r="E19" s="151"/>
      <c r="F19" s="151"/>
      <c r="G19" s="152"/>
      <c r="H19" s="153"/>
      <c r="I19" s="151"/>
      <c r="J19" s="151"/>
      <c r="K19" s="154"/>
    </row>
    <row r="20" spans="1:11" ht="18.75" customHeight="1" x14ac:dyDescent="0.25">
      <c r="A20" s="174"/>
      <c r="B20" s="149">
        <f t="shared" ca="1" si="0"/>
        <v>9</v>
      </c>
      <c r="C20" s="150" t="str">
        <f t="shared" si="1"/>
        <v xml:space="preserve"> </v>
      </c>
      <c r="D20" s="150" t="str">
        <f t="shared" si="2"/>
        <v xml:space="preserve"> </v>
      </c>
      <c r="E20" s="151"/>
      <c r="F20" s="151"/>
      <c r="G20" s="152"/>
      <c r="H20" s="153"/>
      <c r="I20" s="151"/>
      <c r="J20" s="151"/>
      <c r="K20" s="154"/>
    </row>
    <row r="21" spans="1:11" ht="18.75" customHeight="1" x14ac:dyDescent="0.25">
      <c r="A21" s="174"/>
      <c r="B21" s="155">
        <f t="shared" ca="1" si="0"/>
        <v>10</v>
      </c>
      <c r="C21" s="156" t="str">
        <f t="shared" si="1"/>
        <v xml:space="preserve"> </v>
      </c>
      <c r="D21" s="156" t="str">
        <f t="shared" si="2"/>
        <v xml:space="preserve"> </v>
      </c>
      <c r="E21" s="157"/>
      <c r="F21" s="157"/>
      <c r="G21" s="158"/>
      <c r="H21" s="159"/>
      <c r="I21" s="157"/>
      <c r="J21" s="157"/>
      <c r="K21" s="160"/>
    </row>
    <row r="22" spans="1:11" ht="22.5" customHeight="1" x14ac:dyDescent="0.25">
      <c r="A22" s="183"/>
      <c r="B22" s="193"/>
      <c r="C22" s="193"/>
      <c r="D22" s="193"/>
      <c r="E22" s="357" t="s">
        <v>173</v>
      </c>
      <c r="F22" s="357"/>
      <c r="G22" s="357"/>
      <c r="H22" s="357"/>
      <c r="I22" s="357"/>
      <c r="J22" s="357"/>
      <c r="K22" s="357"/>
    </row>
  </sheetData>
  <sheetProtection algorithmName="SHA-512" hashValue="6LXOFVOFXXZT/KFcId3GFmJ6tAMvFzu0O+Or9nhUh/YeJHwFjqYfOIKWipUf3SVxiRdktyp+KKSXXxT4btwDgA==" saltValue="saNdhYIqwhRzpTlKXOFTYw==" spinCount="100000" sheet="1" formatCells="0" formatColumns="0" formatRows="0" insertRows="0" sort="0" autoFilter="0"/>
  <mergeCells count="12">
    <mergeCell ref="A9:A10"/>
    <mergeCell ref="B9:B10"/>
    <mergeCell ref="C9:C10"/>
    <mergeCell ref="D9:D10"/>
    <mergeCell ref="K9:K10"/>
    <mergeCell ref="H9:I9"/>
    <mergeCell ref="B3:K3"/>
    <mergeCell ref="B5:K5"/>
    <mergeCell ref="E22:K22"/>
    <mergeCell ref="E9:G9"/>
    <mergeCell ref="J9:J10"/>
    <mergeCell ref="B8:G8"/>
  </mergeCells>
  <conditionalFormatting sqref="B12:K21">
    <cfRule type="expression" dxfId="73" priority="6">
      <formula>AND(CELL("защита", B12)=0, NOT(ISBLANK(B12)))</formula>
    </cfRule>
    <cfRule type="expression" dxfId="72" priority="7">
      <formula>AND(CELL("защита", B12)=0, ISBLANK(B12))</formula>
    </cfRule>
  </conditionalFormatting>
  <conditionalFormatting sqref="A11:K22 A8:B10 E10:I10 A6:A7 C6:K7 H8:K9">
    <cfRule type="expression" dxfId="71" priority="8">
      <formula>CELL("защита", A6)=0</formula>
    </cfRule>
  </conditionalFormatting>
  <conditionalFormatting sqref="C9:D10">
    <cfRule type="expression" dxfId="70" priority="5">
      <formula>CELL("защита", C9)=0</formula>
    </cfRule>
  </conditionalFormatting>
  <conditionalFormatting sqref="E9">
    <cfRule type="expression" dxfId="69" priority="4">
      <formula>CELL("защита", E9)=0</formula>
    </cfRule>
  </conditionalFormatting>
  <conditionalFormatting sqref="B6:B7">
    <cfRule type="expression" dxfId="68" priority="1">
      <formula>AND(CELL("защита", B6)=0, NOT(ISBLANK(B6)))</formula>
    </cfRule>
    <cfRule type="expression" dxfId="67" priority="2">
      <formula>AND(CELL("защита", B6)=0, ISBLANK(B6))</formula>
    </cfRule>
    <cfRule type="expression" dxfId="66" priority="3">
      <formula>CELL("защита", B6)=0</formula>
    </cfRule>
  </conditionalFormatting>
  <dataValidations count="5">
    <dataValidation type="decimal" operator="greaterThan" allowBlank="1" showInputMessage="1" showErrorMessage="1" error="Только число._x000a_Если цена договора в тексте договора не определена числом, то  ее необходимо расчитать и указать числом._x000a_Для безвозмездных договоров расчет не требуется." prompt="Только число._x000a_Если цена договора в тексте договора не определена числом, то ее необходимо расчитать и указать числом._x000a_Для безвозмездных договоров расчет не требуется." sqref="G12:G21">
      <formula1>-1000000000000</formula1>
    </dataValidation>
    <dataValidation type="date" operator="greaterThan" allowBlank="1" showInputMessage="1" showErrorMessage="1" error="Только дата" prompt="Только дата" sqref="K12:K21">
      <formula1>1</formula1>
    </dataValidation>
    <dataValidation type="textLength" errorStyle="warning" allowBlank="1" showInputMessage="1" showErrorMessage="1" error="ИНН — не меньше 10, не больше 12 цифр" prompt="ИНН — не меньше 10, не больше 12 цифр" sqref="I12:I21">
      <formula1>10</formula1>
      <formula2>12</formula2>
    </dataValidation>
    <dataValidation type="list" allowBlank="1" showInputMessage="1" showErrorMessage="1" sqref="J12:J21">
      <formula1>"Принята, Не принята"</formula1>
    </dataValidation>
    <dataValidation allowBlank="1" sqref="E22:K22"/>
  </dataValidations>
  <pageMargins left="0.39370078740157483" right="0.23622047244094491" top="0.74803149606299213" bottom="0.82677165354330717" header="0.31496062992125984" footer="0.31496062992125984"/>
  <pageSetup paperSize="9" fitToHeight="0" orientation="landscape" r:id="rId1"/>
  <headerFooter>
    <oddFooter>&amp;L&amp;"PT Sans,обычный"&amp;10Подпись лица, имеющего право
на подписание заявки&amp;C&amp;"PT Sans,обычный"&amp;10______________________________&amp;R&amp;"PT Sans,обычный"&amp;9&amp;A
&amp;D
&amp;"PT Sans,полужирный"Страница &amp;P из &amp;N</oddFooter>
  </headerFooter>
  <tableParts count="1">
    <tablePart r:id="rId2"/>
  </tablePart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311">
    <pageSetUpPr fitToPage="1"/>
  </sheetPr>
  <dimension ref="A1:M23"/>
  <sheetViews>
    <sheetView showGridLines="0" view="pageBreakPreview" zoomScale="90" zoomScaleNormal="100" zoomScaleSheetLayoutView="90" workbookViewId="0">
      <pane xSplit="1" ySplit="12" topLeftCell="B13" activePane="bottomRight" state="frozen"/>
      <selection pane="topRight" activeCell="B1" sqref="B1"/>
      <selection pane="bottomLeft" activeCell="A12" sqref="A12"/>
      <selection pane="bottomRight"/>
    </sheetView>
  </sheetViews>
  <sheetFormatPr defaultColWidth="9.140625" defaultRowHeight="15" x14ac:dyDescent="0.25"/>
  <cols>
    <col min="1" max="1" width="4.28515625" style="171" customWidth="1"/>
    <col min="2" max="2" width="3.5703125" style="184" customWidth="1"/>
    <col min="3" max="3" width="10.28515625" style="171" customWidth="1"/>
    <col min="4" max="4" width="7.42578125" style="171" customWidth="1"/>
    <col min="5" max="5" width="28.5703125" style="171" customWidth="1"/>
    <col min="6" max="6" width="11.42578125" style="171" customWidth="1"/>
    <col min="7" max="7" width="13.42578125" style="171" customWidth="1"/>
    <col min="8" max="8" width="17.85546875" style="171" customWidth="1"/>
    <col min="9" max="9" width="10.85546875" style="171" customWidth="1"/>
    <col min="10" max="10" width="10.140625" style="171" customWidth="1"/>
    <col min="11" max="11" width="14.42578125" style="171" customWidth="1"/>
    <col min="12" max="12" width="11.140625" style="171" customWidth="1"/>
    <col min="13" max="13" width="11.5703125" style="171" customWidth="1"/>
    <col min="14" max="16384" width="9.140625" style="171"/>
  </cols>
  <sheetData>
    <row r="1" spans="1:13" ht="20.100000000000001" customHeight="1" x14ac:dyDescent="0.25"/>
    <row r="2" spans="1:13" ht="25.5" customHeight="1" x14ac:dyDescent="0.25">
      <c r="B2" s="133" t="str">
        <f>'ОФЕРТА_ (начни с меня)'!B2:C2&amp;" "&amp;'ОФЕРТА_ (начни с меня)'!D2</f>
        <v xml:space="preserve">Заявка на участие в закупке № </v>
      </c>
      <c r="C2" s="133"/>
      <c r="D2" s="133"/>
      <c r="E2" s="133"/>
      <c r="F2" s="133"/>
      <c r="G2" s="133"/>
      <c r="H2" s="133"/>
      <c r="I2" s="133"/>
      <c r="J2" s="133"/>
      <c r="K2" s="26"/>
      <c r="L2" s="26"/>
      <c r="M2" s="26"/>
    </row>
    <row r="3" spans="1:13" ht="25.5" customHeight="1" x14ac:dyDescent="0.25">
      <c r="B3" s="339" t="str">
        <f>'ОФЕРТА_ (начни с меня)'!B6:C6&amp;": "&amp;'ОФЕРТА_ (начни с меня)'!D6</f>
        <v xml:space="preserve">Способ закупки: </v>
      </c>
      <c r="C3" s="339"/>
      <c r="D3" s="339"/>
      <c r="E3" s="339"/>
      <c r="F3" s="339"/>
      <c r="G3" s="339"/>
      <c r="H3" s="339"/>
      <c r="I3" s="339"/>
      <c r="J3" s="339"/>
      <c r="K3" s="339"/>
      <c r="L3" s="339"/>
      <c r="M3" s="339"/>
    </row>
    <row r="4" spans="1:13" ht="25.5" customHeight="1" x14ac:dyDescent="0.25">
      <c r="B4" s="133" t="str">
        <f>"Заказчик: "&amp;'ОФЕРТА_ (начни с меня)'!D4</f>
        <v xml:space="preserve">Заказчик: </v>
      </c>
      <c r="C4" s="133"/>
      <c r="D4" s="133"/>
      <c r="E4" s="133"/>
      <c r="F4" s="133"/>
      <c r="G4" s="133"/>
      <c r="H4" s="133"/>
      <c r="I4" s="133"/>
      <c r="J4" s="133"/>
      <c r="K4" s="26"/>
      <c r="L4" s="26"/>
      <c r="M4" s="26"/>
    </row>
    <row r="5" spans="1:13" ht="25.5" customHeight="1" x14ac:dyDescent="0.25">
      <c r="B5" s="338" t="str">
        <f>"Предмет договора: "&amp;'ОФЕРТА_ (начни с меня)'!D10</f>
        <v xml:space="preserve">Предмет договора: </v>
      </c>
      <c r="C5" s="338"/>
      <c r="D5" s="338"/>
      <c r="E5" s="338"/>
      <c r="F5" s="338"/>
      <c r="G5" s="338"/>
      <c r="H5" s="338"/>
      <c r="I5" s="338"/>
      <c r="J5" s="338"/>
      <c r="K5" s="338"/>
      <c r="L5" s="338"/>
      <c r="M5" s="338"/>
    </row>
    <row r="6" spans="1:13" ht="25.5" customHeight="1" x14ac:dyDescent="0.25">
      <c r="B6" s="89" t="str">
        <f>"Участник закупки: "&amp;IF(ISBLANK(Оферта_Наименование)," ",Оферта_Наименование)</f>
        <v xml:space="preserve">Участник закупки:  </v>
      </c>
      <c r="C6" s="26"/>
      <c r="D6" s="26"/>
      <c r="E6" s="26"/>
      <c r="F6" s="26"/>
      <c r="G6" s="26"/>
      <c r="H6" s="26"/>
      <c r="I6" s="26"/>
      <c r="J6" s="26"/>
      <c r="K6" s="26"/>
      <c r="L6" s="26"/>
      <c r="M6" s="26"/>
    </row>
    <row r="7" spans="1:13" ht="25.5" customHeight="1" thickBot="1" x14ac:dyDescent="0.3">
      <c r="B7" s="87" t="str">
        <f>"ИНН: "&amp;IF(ISBLANK(Оферта_ИНН)," ",Оферта_ИНН)</f>
        <v xml:space="preserve">ИНН:  </v>
      </c>
      <c r="C7" s="65"/>
      <c r="D7" s="65"/>
      <c r="E7" s="65"/>
      <c r="F7" s="65"/>
      <c r="G7" s="65"/>
      <c r="H7" s="65"/>
      <c r="I7" s="65"/>
      <c r="J7" s="65"/>
      <c r="K7" s="65"/>
      <c r="L7" s="65"/>
      <c r="M7" s="65"/>
    </row>
    <row r="8" spans="1:13" ht="25.5" customHeight="1" x14ac:dyDescent="0.25">
      <c r="A8" s="163"/>
      <c r="B8" s="89" t="s">
        <v>160</v>
      </c>
      <c r="C8" s="89"/>
      <c r="D8" s="89"/>
      <c r="E8" s="89"/>
      <c r="F8" s="164"/>
      <c r="G8" s="164"/>
      <c r="H8" s="164"/>
      <c r="I8" s="164"/>
      <c r="J8" s="164"/>
      <c r="K8" s="164"/>
      <c r="L8" s="164"/>
      <c r="M8" s="164"/>
    </row>
    <row r="9" spans="1:13" ht="43.5" customHeight="1" x14ac:dyDescent="0.25">
      <c r="A9" s="163"/>
      <c r="B9" s="362" t="s">
        <v>439</v>
      </c>
      <c r="C9" s="363"/>
      <c r="D9" s="363"/>
      <c r="E9" s="363"/>
      <c r="F9" s="363"/>
      <c r="G9" s="363"/>
      <c r="H9" s="363"/>
      <c r="I9" s="363"/>
      <c r="J9" s="363"/>
      <c r="K9" s="363"/>
      <c r="L9" s="363"/>
      <c r="M9" s="363"/>
    </row>
    <row r="10" spans="1:13" ht="15.75" customHeight="1" x14ac:dyDescent="0.25">
      <c r="A10" s="163"/>
      <c r="B10" s="165"/>
      <c r="C10" s="164"/>
      <c r="D10" s="164"/>
      <c r="E10" s="164"/>
      <c r="F10" s="164"/>
      <c r="G10" s="164"/>
      <c r="H10" s="164"/>
      <c r="I10" s="164"/>
      <c r="J10" s="164"/>
      <c r="K10" s="164"/>
      <c r="L10" s="164"/>
      <c r="M10" s="164"/>
    </row>
    <row r="11" spans="1:13" ht="37.5" customHeight="1" x14ac:dyDescent="0.25">
      <c r="A11" s="365"/>
      <c r="B11" s="366" t="s">
        <v>14</v>
      </c>
      <c r="C11" s="346" t="s">
        <v>156</v>
      </c>
      <c r="D11" s="346" t="s">
        <v>4</v>
      </c>
      <c r="E11" s="308" t="s">
        <v>161</v>
      </c>
      <c r="F11" s="358"/>
      <c r="G11" s="309"/>
      <c r="H11" s="353" t="s">
        <v>437</v>
      </c>
      <c r="I11" s="354"/>
      <c r="J11" s="353" t="s">
        <v>171</v>
      </c>
      <c r="K11" s="364"/>
      <c r="L11" s="364"/>
      <c r="M11" s="354"/>
    </row>
    <row r="12" spans="1:13" ht="56.25" customHeight="1" x14ac:dyDescent="0.25">
      <c r="A12" s="365"/>
      <c r="B12" s="367"/>
      <c r="C12" s="347"/>
      <c r="D12" s="347"/>
      <c r="E12" s="137" t="s">
        <v>16</v>
      </c>
      <c r="F12" s="137" t="s">
        <v>19</v>
      </c>
      <c r="G12" s="137" t="s">
        <v>20</v>
      </c>
      <c r="H12" s="146" t="s">
        <v>24</v>
      </c>
      <c r="I12" s="146" t="s">
        <v>25</v>
      </c>
      <c r="J12" s="146" t="s">
        <v>177</v>
      </c>
      <c r="K12" s="146" t="s">
        <v>162</v>
      </c>
      <c r="L12" s="146" t="s">
        <v>175</v>
      </c>
      <c r="M12" s="146" t="s">
        <v>163</v>
      </c>
    </row>
    <row r="13" spans="1:13" x14ac:dyDescent="0.25">
      <c r="A13" s="174"/>
      <c r="B13" s="194" t="s">
        <v>83</v>
      </c>
      <c r="C13" s="148" t="s">
        <v>154</v>
      </c>
      <c r="D13" s="148" t="s">
        <v>155</v>
      </c>
      <c r="E13" s="126" t="s">
        <v>84</v>
      </c>
      <c r="F13" s="148" t="s">
        <v>85</v>
      </c>
      <c r="G13" s="126" t="s">
        <v>86</v>
      </c>
      <c r="H13" s="148" t="s">
        <v>87</v>
      </c>
      <c r="I13" s="126" t="s">
        <v>88</v>
      </c>
      <c r="J13" s="126" t="s">
        <v>89</v>
      </c>
      <c r="K13" s="126" t="s">
        <v>90</v>
      </c>
      <c r="L13" s="148" t="s">
        <v>92</v>
      </c>
      <c r="M13" s="126" t="s">
        <v>93</v>
      </c>
    </row>
    <row r="14" spans="1:13" ht="18.75" customHeight="1" x14ac:dyDescent="0.25">
      <c r="A14" s="174"/>
      <c r="B14" s="186">
        <f t="shared" ref="B14:B23" ca="1" si="0">IF(ISNUMBER(OFFSET(B14,-1,0)), OFFSET(B14,-1,0)+1, 1)</f>
        <v>1</v>
      </c>
      <c r="C14" s="150" t="str">
        <f t="shared" ref="C14:C23" si="1">ОсновнаяИнформация_НаименованиеУчастника</f>
        <v xml:space="preserve"> </v>
      </c>
      <c r="D14" s="150" t="str">
        <f t="shared" ref="D14:D23" si="2">ОсновнаяИнформация_ИННУчастника</f>
        <v xml:space="preserve"> </v>
      </c>
      <c r="E14" s="151"/>
      <c r="F14" s="151"/>
      <c r="G14" s="152"/>
      <c r="H14" s="153"/>
      <c r="I14" s="151"/>
      <c r="J14" s="151"/>
      <c r="K14" s="151"/>
      <c r="L14" s="154"/>
      <c r="M14" s="154"/>
    </row>
    <row r="15" spans="1:13" ht="18.75" customHeight="1" x14ac:dyDescent="0.25">
      <c r="A15" s="174"/>
      <c r="B15" s="186">
        <f t="shared" ca="1" si="0"/>
        <v>2</v>
      </c>
      <c r="C15" s="150" t="str">
        <f t="shared" si="1"/>
        <v xml:space="preserve"> </v>
      </c>
      <c r="D15" s="150" t="str">
        <f t="shared" si="2"/>
        <v xml:space="preserve"> </v>
      </c>
      <c r="E15" s="151"/>
      <c r="F15" s="151"/>
      <c r="G15" s="152"/>
      <c r="H15" s="153"/>
      <c r="I15" s="151"/>
      <c r="J15" s="151"/>
      <c r="K15" s="151"/>
      <c r="L15" s="154"/>
      <c r="M15" s="154"/>
    </row>
    <row r="16" spans="1:13" ht="18.75" customHeight="1" x14ac:dyDescent="0.25">
      <c r="A16" s="174"/>
      <c r="B16" s="186">
        <f ca="1">IF(ISNUMBER(OFFSET(B16,-1,0)), OFFSET(B16,-1,0)+1, 1)</f>
        <v>3</v>
      </c>
      <c r="C16" s="150" t="str">
        <f t="shared" si="1"/>
        <v xml:space="preserve"> </v>
      </c>
      <c r="D16" s="150" t="str">
        <f t="shared" si="2"/>
        <v xml:space="preserve"> </v>
      </c>
      <c r="E16" s="151"/>
      <c r="F16" s="151"/>
      <c r="G16" s="152"/>
      <c r="H16" s="153"/>
      <c r="I16" s="151"/>
      <c r="J16" s="151"/>
      <c r="K16" s="151"/>
      <c r="L16" s="154"/>
      <c r="M16" s="154"/>
    </row>
    <row r="17" spans="1:13" ht="18.75" customHeight="1" x14ac:dyDescent="0.25">
      <c r="A17" s="174"/>
      <c r="B17" s="186">
        <f t="shared" ca="1" si="0"/>
        <v>4</v>
      </c>
      <c r="C17" s="150" t="str">
        <f t="shared" si="1"/>
        <v xml:space="preserve"> </v>
      </c>
      <c r="D17" s="150" t="str">
        <f t="shared" si="2"/>
        <v xml:space="preserve"> </v>
      </c>
      <c r="E17" s="151"/>
      <c r="F17" s="151"/>
      <c r="G17" s="152"/>
      <c r="H17" s="153"/>
      <c r="I17" s="151"/>
      <c r="J17" s="151"/>
      <c r="K17" s="151"/>
      <c r="L17" s="154"/>
      <c r="M17" s="154"/>
    </row>
    <row r="18" spans="1:13" ht="18.75" customHeight="1" x14ac:dyDescent="0.25">
      <c r="A18" s="174"/>
      <c r="B18" s="186">
        <f t="shared" ca="1" si="0"/>
        <v>5</v>
      </c>
      <c r="C18" s="150" t="str">
        <f t="shared" si="1"/>
        <v xml:space="preserve"> </v>
      </c>
      <c r="D18" s="150" t="str">
        <f t="shared" si="2"/>
        <v xml:space="preserve"> </v>
      </c>
      <c r="E18" s="151"/>
      <c r="F18" s="151"/>
      <c r="G18" s="152"/>
      <c r="H18" s="153"/>
      <c r="I18" s="151"/>
      <c r="J18" s="151"/>
      <c r="K18" s="151"/>
      <c r="L18" s="154"/>
      <c r="M18" s="154"/>
    </row>
    <row r="19" spans="1:13" ht="18.75" customHeight="1" x14ac:dyDescent="0.25">
      <c r="A19" s="174"/>
      <c r="B19" s="186">
        <f t="shared" ca="1" si="0"/>
        <v>6</v>
      </c>
      <c r="C19" s="150" t="str">
        <f t="shared" si="1"/>
        <v xml:space="preserve"> </v>
      </c>
      <c r="D19" s="150" t="str">
        <f t="shared" si="2"/>
        <v xml:space="preserve"> </v>
      </c>
      <c r="E19" s="151"/>
      <c r="F19" s="151"/>
      <c r="G19" s="152"/>
      <c r="H19" s="153"/>
      <c r="I19" s="151"/>
      <c r="J19" s="151"/>
      <c r="K19" s="151"/>
      <c r="L19" s="154"/>
      <c r="M19" s="154"/>
    </row>
    <row r="20" spans="1:13" ht="18.75" customHeight="1" x14ac:dyDescent="0.25">
      <c r="A20" s="174"/>
      <c r="B20" s="186">
        <f t="shared" ca="1" si="0"/>
        <v>7</v>
      </c>
      <c r="C20" s="150" t="str">
        <f t="shared" si="1"/>
        <v xml:space="preserve"> </v>
      </c>
      <c r="D20" s="150" t="str">
        <f t="shared" si="2"/>
        <v xml:space="preserve"> </v>
      </c>
      <c r="E20" s="151"/>
      <c r="F20" s="151"/>
      <c r="G20" s="152"/>
      <c r="H20" s="153"/>
      <c r="I20" s="151"/>
      <c r="J20" s="151"/>
      <c r="K20" s="151"/>
      <c r="L20" s="154"/>
      <c r="M20" s="154"/>
    </row>
    <row r="21" spans="1:13" ht="18.75" customHeight="1" x14ac:dyDescent="0.25">
      <c r="A21" s="174"/>
      <c r="B21" s="186">
        <f t="shared" ca="1" si="0"/>
        <v>8</v>
      </c>
      <c r="C21" s="150" t="str">
        <f t="shared" si="1"/>
        <v xml:space="preserve"> </v>
      </c>
      <c r="D21" s="150" t="str">
        <f t="shared" si="2"/>
        <v xml:space="preserve"> </v>
      </c>
      <c r="E21" s="151"/>
      <c r="F21" s="151"/>
      <c r="G21" s="152"/>
      <c r="H21" s="153"/>
      <c r="I21" s="151"/>
      <c r="J21" s="151"/>
      <c r="K21" s="151"/>
      <c r="L21" s="154"/>
      <c r="M21" s="154"/>
    </row>
    <row r="22" spans="1:13" ht="18.75" customHeight="1" x14ac:dyDescent="0.25">
      <c r="A22" s="174"/>
      <c r="B22" s="186">
        <f t="shared" ca="1" si="0"/>
        <v>9</v>
      </c>
      <c r="C22" s="150" t="str">
        <f t="shared" si="1"/>
        <v xml:space="preserve"> </v>
      </c>
      <c r="D22" s="150" t="str">
        <f t="shared" si="2"/>
        <v xml:space="preserve"> </v>
      </c>
      <c r="E22" s="151"/>
      <c r="F22" s="151"/>
      <c r="G22" s="152"/>
      <c r="H22" s="153"/>
      <c r="I22" s="151"/>
      <c r="J22" s="151"/>
      <c r="K22" s="151"/>
      <c r="L22" s="154"/>
      <c r="M22" s="154"/>
    </row>
    <row r="23" spans="1:13" ht="18.75" customHeight="1" x14ac:dyDescent="0.25">
      <c r="A23" s="174"/>
      <c r="B23" s="187">
        <f t="shared" ca="1" si="0"/>
        <v>10</v>
      </c>
      <c r="C23" s="156" t="str">
        <f t="shared" si="1"/>
        <v xml:space="preserve"> </v>
      </c>
      <c r="D23" s="156" t="str">
        <f t="shared" si="2"/>
        <v xml:space="preserve"> </v>
      </c>
      <c r="E23" s="157"/>
      <c r="F23" s="157"/>
      <c r="G23" s="158"/>
      <c r="H23" s="159"/>
      <c r="I23" s="157"/>
      <c r="J23" s="157"/>
      <c r="K23" s="157"/>
      <c r="L23" s="160"/>
      <c r="M23" s="160"/>
    </row>
  </sheetData>
  <sheetProtection algorithmName="SHA-512" hashValue="m/5HyQNOHSvC94ecDd0V+XgfTfjFV0HGwbrW+ycAUQF4dabRxESnrj+v0oarYHx1LQviNsPMQuO6qrTm2pE4vQ==" saltValue="RqECd8gFXi2CWwL590purA==" spinCount="100000" sheet="1" formatCells="0" formatColumns="0" formatRows="0" insertRows="0" sort="0" autoFilter="0"/>
  <mergeCells count="10">
    <mergeCell ref="A11:A12"/>
    <mergeCell ref="B11:B12"/>
    <mergeCell ref="C11:C12"/>
    <mergeCell ref="D11:D12"/>
    <mergeCell ref="H11:I11"/>
    <mergeCell ref="B3:M3"/>
    <mergeCell ref="B9:M9"/>
    <mergeCell ref="B5:M5"/>
    <mergeCell ref="E11:G11"/>
    <mergeCell ref="J11:M11"/>
  </mergeCells>
  <conditionalFormatting sqref="B14:M23">
    <cfRule type="expression" dxfId="50" priority="11">
      <formula>AND(CELL("защита", B14)=0, NOT(ISBLANK(B14)))</formula>
    </cfRule>
    <cfRule type="expression" dxfId="49" priority="12">
      <formula>AND(CELL("защита", B14)=0, ISBLANK(B14))</formula>
    </cfRule>
  </conditionalFormatting>
  <conditionalFormatting sqref="A8:M8 A13:M23 A11:B12 L12:M12 A6:A7 C6:M7 A10:M10 A9">
    <cfRule type="expression" dxfId="48" priority="13">
      <formula>CELL("защита", A6)=0</formula>
    </cfRule>
  </conditionalFormatting>
  <conditionalFormatting sqref="C11:D12">
    <cfRule type="expression" dxfId="47" priority="10">
      <formula>CELL("защита", C11)=0</formula>
    </cfRule>
  </conditionalFormatting>
  <conditionalFormatting sqref="E12:G12">
    <cfRule type="expression" dxfId="46" priority="9">
      <formula>CELL("защита", E12)=0</formula>
    </cfRule>
  </conditionalFormatting>
  <conditionalFormatting sqref="E11">
    <cfRule type="expression" dxfId="45" priority="8">
      <formula>CELL("защита", E11)=0</formula>
    </cfRule>
  </conditionalFormatting>
  <conditionalFormatting sqref="H11:K12">
    <cfRule type="expression" dxfId="44" priority="7">
      <formula>CELL("защита", H11)=0</formula>
    </cfRule>
  </conditionalFormatting>
  <conditionalFormatting sqref="B6:B7">
    <cfRule type="expression" dxfId="43" priority="4">
      <formula>AND(CELL("защита", B6)=0, NOT(ISBLANK(B6)))</formula>
    </cfRule>
    <cfRule type="expression" dxfId="42" priority="5">
      <formula>AND(CELL("защита", B6)=0, ISBLANK(B6))</formula>
    </cfRule>
    <cfRule type="expression" dxfId="41" priority="6">
      <formula>CELL("защита", B6)=0</formula>
    </cfRule>
  </conditionalFormatting>
  <conditionalFormatting sqref="B9">
    <cfRule type="expression" dxfId="40" priority="1">
      <formula>AND(CELL("защита", B9)=0, NOT(ISBLANK(B9)))</formula>
    </cfRule>
    <cfRule type="expression" dxfId="39" priority="2">
      <formula>AND(CELL("защита", B9)=0, ISBLANK(B9))</formula>
    </cfRule>
    <cfRule type="expression" dxfId="38" priority="3">
      <formula>CELL("защита", B9)=0</formula>
    </cfRule>
  </conditionalFormatting>
  <dataValidations count="4">
    <dataValidation type="textLength" errorStyle="warning" allowBlank="1" showInputMessage="1" showErrorMessage="1" error="ИНН — не меньше 10, не больше 12 цифр" prompt="ИНН — не меньше 10, не больше 12 цифр" sqref="I14:I23">
      <formula1>10</formula1>
      <formula2>12</formula2>
    </dataValidation>
    <dataValidation type="date" operator="greaterThan" allowBlank="1" showInputMessage="1" showErrorMessage="1" error="Только дата" prompt="Только дата" sqref="L14:L23">
      <formula1>1</formula1>
    </dataValidation>
    <dataValidation type="decimal" operator="greaterThan" allowBlank="1" showInputMessage="1" showErrorMessage="1" prompt="Только число._x000a_Если цена договора в тексте договора не определена числом, то ее необходимо расчитать и указать числом._x000a_Для безвозмездных договоров расчет не требуется." sqref="G14:G23">
      <formula1>-1000000000000</formula1>
    </dataValidation>
    <dataValidation type="date" operator="greaterThan" allowBlank="1" showInputMessage="1" showErrorMessage="1" error="Только дата, позднее даты принятия решения" prompt="Только дата, позднее даты принятия решения" sqref="M14:M23">
      <formula1>$L14</formula1>
    </dataValidation>
  </dataValidations>
  <pageMargins left="0.39370078740157483" right="0.23622047244094491" top="0.74803149606299213" bottom="0.82677165354330717" header="0.31496062992125984" footer="0.31496062992125984"/>
  <pageSetup paperSize="9" scale="94" fitToHeight="0" orientation="landscape" r:id="rId1"/>
  <headerFooter>
    <oddFooter>&amp;L&amp;"PT Sans,обычный"&amp;10Подпись лица, имеющего право
на подписание заявки&amp;C&amp;"PT Sans,обычный"&amp;10______________________________&amp;R&amp;"PT Sans,обычный"&amp;9&amp;A
&amp;D
&amp;"PT Sans,полужирный"Страница &amp;P из &amp;N</oddFooter>
  </headerFooter>
  <tableParts count="1">
    <tablePart r:id="rId2"/>
  </tablePart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511"/>
  <dimension ref="B1:F26"/>
  <sheetViews>
    <sheetView tabSelected="1" view="pageBreakPreview" zoomScale="130" zoomScaleNormal="100" zoomScaleSheetLayoutView="130" workbookViewId="0">
      <pane xSplit="1" ySplit="8" topLeftCell="B9" activePane="bottomRight" state="frozen"/>
      <selection pane="topRight" activeCell="B1" sqref="B1"/>
      <selection pane="bottomLeft" activeCell="A9" sqref="A9"/>
      <selection pane="bottomRight" activeCell="B13" sqref="B13:F13"/>
    </sheetView>
  </sheetViews>
  <sheetFormatPr defaultColWidth="9.140625" defaultRowHeight="15" x14ac:dyDescent="0.25"/>
  <cols>
    <col min="1" max="1" width="4.28515625" style="185" customWidth="1"/>
    <col min="2" max="2" width="3.42578125" style="185" customWidth="1"/>
    <col min="3" max="3" width="32.7109375" style="185" customWidth="1"/>
    <col min="4" max="4" width="27.28515625" style="185" customWidth="1"/>
    <col min="5" max="5" width="2.85546875" style="185" customWidth="1"/>
    <col min="6" max="6" width="27.28515625" style="185" customWidth="1"/>
    <col min="7" max="67" width="2.85546875" style="185" customWidth="1"/>
    <col min="68" max="16384" width="9.140625" style="185"/>
  </cols>
  <sheetData>
    <row r="1" spans="2:6" ht="20.100000000000001" customHeight="1" x14ac:dyDescent="0.25"/>
    <row r="2" spans="2:6" ht="15.75" x14ac:dyDescent="0.25">
      <c r="B2" s="319" t="str">
        <f>'ОФЕРТА_ (начни с меня)'!B2&amp;" "&amp;'ОФЕРТА_ (начни с меня)'!D2</f>
        <v xml:space="preserve">Заявка на участие в закупке № </v>
      </c>
      <c r="C2" s="319"/>
      <c r="D2" s="319"/>
      <c r="E2" s="319"/>
      <c r="F2" s="319"/>
    </row>
    <row r="3" spans="2:6" ht="15.75" x14ac:dyDescent="0.25">
      <c r="B3" s="319" t="str">
        <f>'ОФЕРТА_ (начни с меня)'!B6:C6&amp;": "&amp;'ОФЕРТА_ (начни с меня)'!D6</f>
        <v xml:space="preserve">Способ закупки: </v>
      </c>
      <c r="C3" s="319"/>
      <c r="D3" s="319"/>
      <c r="E3" s="319"/>
      <c r="F3" s="319"/>
    </row>
    <row r="4" spans="2:6" ht="15.75" x14ac:dyDescent="0.25">
      <c r="B4" s="319" t="str">
        <f>"Заказчик: "&amp;'ОФЕРТА_ (начни с меня)'!D4</f>
        <v xml:space="preserve">Заказчик: </v>
      </c>
      <c r="C4" s="319"/>
      <c r="D4" s="319"/>
      <c r="E4" s="319"/>
      <c r="F4" s="319"/>
    </row>
    <row r="5" spans="2:6" ht="15.75" customHeight="1" x14ac:dyDescent="0.25">
      <c r="B5" s="318" t="str">
        <f>"Предмет договора: "&amp;'ОФЕРТА_ (начни с меня)'!D10</f>
        <v xml:space="preserve">Предмет договора: </v>
      </c>
      <c r="C5" s="318"/>
      <c r="D5" s="318"/>
      <c r="E5" s="318"/>
      <c r="F5" s="318"/>
    </row>
    <row r="6" spans="2:6" ht="15.75" x14ac:dyDescent="0.25">
      <c r="B6" s="319" t="str">
        <f>"Участник закупки: "&amp;IF(ISBLANK(Оферта_Наименование)," ",Оферта_Наименование)</f>
        <v xml:space="preserve">Участник закупки:  </v>
      </c>
      <c r="C6" s="319"/>
      <c r="D6" s="319"/>
      <c r="E6" s="319"/>
      <c r="F6" s="319"/>
    </row>
    <row r="7" spans="2:6" ht="15.75" x14ac:dyDescent="0.25">
      <c r="B7" s="349" t="str">
        <f>"ИНН: "&amp;IF(ISBLANK(Оферта_ИНН)," ",Оферта_ИНН)</f>
        <v xml:space="preserve">ИНН:  </v>
      </c>
      <c r="C7" s="349"/>
      <c r="D7" s="349"/>
      <c r="E7" s="349"/>
      <c r="F7" s="349"/>
    </row>
    <row r="8" spans="2:6" ht="20.25" customHeight="1" x14ac:dyDescent="0.25">
      <c r="B8" s="379" t="s">
        <v>495</v>
      </c>
      <c r="C8" s="379"/>
      <c r="D8" s="379"/>
      <c r="E8" s="379"/>
      <c r="F8" s="379"/>
    </row>
    <row r="9" spans="2:6" x14ac:dyDescent="0.25">
      <c r="B9" s="216" t="s">
        <v>189</v>
      </c>
      <c r="C9" s="374"/>
      <c r="D9" s="374"/>
      <c r="E9" s="374"/>
      <c r="F9" s="374"/>
    </row>
    <row r="10" spans="2:6" x14ac:dyDescent="0.25">
      <c r="B10" s="378" t="s">
        <v>494</v>
      </c>
      <c r="C10" s="369"/>
      <c r="D10" s="369"/>
      <c r="E10" s="369"/>
      <c r="F10" s="369"/>
    </row>
    <row r="11" spans="2:6" hidden="1" x14ac:dyDescent="0.25">
      <c r="B11" s="374"/>
      <c r="C11" s="374"/>
      <c r="D11" s="374"/>
      <c r="E11" s="374"/>
      <c r="F11" s="374"/>
    </row>
    <row r="12" spans="2:6" hidden="1" x14ac:dyDescent="0.25">
      <c r="B12" s="369" t="s">
        <v>489</v>
      </c>
      <c r="C12" s="369"/>
      <c r="D12" s="369"/>
      <c r="E12" s="369"/>
      <c r="F12" s="369"/>
    </row>
    <row r="13" spans="2:6" ht="30.75" customHeight="1" x14ac:dyDescent="0.25">
      <c r="B13" s="373" t="str">
        <f>"в соответствии с Федеральным законом от 27.07.2006 № 152-ФЗ «О персональных данных», свободно, своей волей и в своем интересе, даю согласие " &amp; 'ОФЕРТА_ (начни с меня)'!D4 &amp;" и ООО «ТД «ЕвроСибЭнерго» (Оператор ПДн)"</f>
        <v>в соответствии с Федеральным законом от 27.07.2006 № 152-ФЗ «О персональных данных», свободно, своей волей и в своем интересе, даю согласие  и ООО «ТД «ЕвроСибЭнерго» (Оператор ПДн)</v>
      </c>
      <c r="C13" s="370"/>
      <c r="D13" s="370"/>
      <c r="E13" s="370"/>
      <c r="F13" s="370"/>
    </row>
    <row r="14" spans="2:6" ht="60" customHeight="1" x14ac:dyDescent="0.25">
      <c r="B14" s="371" t="s">
        <v>490</v>
      </c>
      <c r="C14" s="372"/>
      <c r="D14" s="372"/>
      <c r="E14" s="372"/>
      <c r="F14" s="372"/>
    </row>
    <row r="15" spans="2:6" x14ac:dyDescent="0.25">
      <c r="B15" s="377" t="s">
        <v>484</v>
      </c>
      <c r="C15" s="377"/>
      <c r="D15" s="377"/>
      <c r="E15" s="377"/>
      <c r="F15" s="377"/>
    </row>
    <row r="16" spans="2:6" x14ac:dyDescent="0.25">
      <c r="B16" s="377" t="s">
        <v>485</v>
      </c>
      <c r="C16" s="377"/>
      <c r="D16" s="377"/>
      <c r="E16" s="377"/>
      <c r="F16" s="377"/>
    </row>
    <row r="17" spans="2:6" x14ac:dyDescent="0.25">
      <c r="B17" s="377" t="s">
        <v>487</v>
      </c>
      <c r="C17" s="377"/>
      <c r="D17" s="377"/>
      <c r="E17" s="377"/>
      <c r="F17" s="377"/>
    </row>
    <row r="18" spans="2:6" x14ac:dyDescent="0.25">
      <c r="B18" s="375" t="s">
        <v>491</v>
      </c>
      <c r="C18" s="376"/>
      <c r="D18" s="376"/>
      <c r="E18" s="376"/>
      <c r="F18" s="376"/>
    </row>
    <row r="19" spans="2:6" x14ac:dyDescent="0.25">
      <c r="B19" s="375" t="s">
        <v>492</v>
      </c>
      <c r="C19" s="376"/>
      <c r="D19" s="376"/>
      <c r="E19" s="376"/>
      <c r="F19" s="376"/>
    </row>
    <row r="20" spans="2:6" ht="10.5" customHeight="1" x14ac:dyDescent="0.25">
      <c r="B20" s="217"/>
      <c r="C20" s="217"/>
      <c r="D20" s="217"/>
      <c r="E20" s="217"/>
      <c r="F20" s="217"/>
    </row>
    <row r="21" spans="2:6" ht="96.75" customHeight="1" x14ac:dyDescent="0.25">
      <c r="B21" s="373" t="s">
        <v>493</v>
      </c>
      <c r="C21" s="370"/>
      <c r="D21" s="370"/>
      <c r="E21" s="370"/>
      <c r="F21" s="370"/>
    </row>
    <row r="22" spans="2:6" x14ac:dyDescent="0.25">
      <c r="B22" s="368"/>
      <c r="C22" s="368"/>
      <c r="D22" s="368"/>
      <c r="E22" s="368"/>
      <c r="F22" s="368"/>
    </row>
    <row r="23" spans="2:6" ht="15" customHeight="1" x14ac:dyDescent="0.25">
      <c r="B23" s="368" t="s">
        <v>441</v>
      </c>
      <c r="C23" s="368"/>
      <c r="D23" s="218"/>
      <c r="E23" s="368"/>
      <c r="F23" s="368"/>
    </row>
    <row r="24" spans="2:6" ht="15" customHeight="1" x14ac:dyDescent="0.25">
      <c r="B24" s="368"/>
      <c r="C24" s="368"/>
      <c r="D24" s="368"/>
      <c r="E24" s="368"/>
      <c r="F24" s="368"/>
    </row>
    <row r="25" spans="2:6" ht="15" customHeight="1" x14ac:dyDescent="0.25">
      <c r="B25" s="370" t="s">
        <v>486</v>
      </c>
      <c r="C25" s="370"/>
      <c r="D25" s="219"/>
      <c r="E25" s="216"/>
      <c r="F25" s="219"/>
    </row>
    <row r="26" spans="2:6" x14ac:dyDescent="0.25">
      <c r="B26" s="369"/>
      <c r="C26" s="369"/>
      <c r="D26" s="215" t="s">
        <v>190</v>
      </c>
      <c r="E26" s="216"/>
      <c r="F26" s="215" t="s">
        <v>191</v>
      </c>
    </row>
  </sheetData>
  <mergeCells count="25">
    <mergeCell ref="C9:F9"/>
    <mergeCell ref="B10:F10"/>
    <mergeCell ref="B18:F18"/>
    <mergeCell ref="B19:F19"/>
    <mergeCell ref="B11:F11"/>
    <mergeCell ref="B15:F15"/>
    <mergeCell ref="B16:F16"/>
    <mergeCell ref="B17:F17"/>
    <mergeCell ref="B12:F12"/>
    <mergeCell ref="B23:C23"/>
    <mergeCell ref="B26:C26"/>
    <mergeCell ref="B25:C25"/>
    <mergeCell ref="B2:F2"/>
    <mergeCell ref="B3:F3"/>
    <mergeCell ref="B4:F4"/>
    <mergeCell ref="B5:F5"/>
    <mergeCell ref="B6:F6"/>
    <mergeCell ref="B7:F7"/>
    <mergeCell ref="B8:F8"/>
    <mergeCell ref="B22:F22"/>
    <mergeCell ref="B24:F24"/>
    <mergeCell ref="E23:F23"/>
    <mergeCell ref="B14:F14"/>
    <mergeCell ref="B21:F21"/>
    <mergeCell ref="B13:F13"/>
  </mergeCells>
  <conditionalFormatting sqref="B2:B7">
    <cfRule type="expression" dxfId="20" priority="9">
      <formula>AND(CELL("защита", B2)=0, NOT(ISBLANK(B2)))</formula>
    </cfRule>
    <cfRule type="expression" dxfId="19" priority="10">
      <formula>AND(CELL("защита", B2)=0, ISBLANK(B2))</formula>
    </cfRule>
    <cfRule type="expression" dxfId="18" priority="11">
      <formula>CELL("защита", B2)=0</formula>
    </cfRule>
  </conditionalFormatting>
  <conditionalFormatting sqref="C9:F9">
    <cfRule type="expression" dxfId="17" priority="8">
      <formula>ISBLANK($C$9)</formula>
    </cfRule>
  </conditionalFormatting>
  <conditionalFormatting sqref="B11">
    <cfRule type="expression" dxfId="16" priority="6">
      <formula>ISBLANK($B$11)</formula>
    </cfRule>
  </conditionalFormatting>
  <conditionalFormatting sqref="D23 D25">
    <cfRule type="expression" dxfId="15" priority="4">
      <formula>ISBLANK($D$23)</formula>
    </cfRule>
  </conditionalFormatting>
  <conditionalFormatting sqref="F25">
    <cfRule type="expression" dxfId="14" priority="2">
      <formula>ISBLANK($D$23)</formula>
    </cfRule>
  </conditionalFormatting>
  <pageMargins left="0.70866141732283472" right="0.70866141732283472" top="0.74803149606299213" bottom="0.74803149606299213" header="0.31496062992125984" footer="0.31496062992125984"/>
  <pageSetup paperSize="9" scale="93"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M5"/>
  <sheetViews>
    <sheetView topLeftCell="A6" workbookViewId="0">
      <selection activeCell="A5" sqref="A1:XFD5"/>
    </sheetView>
  </sheetViews>
  <sheetFormatPr defaultRowHeight="15" x14ac:dyDescent="0.25"/>
  <cols>
    <col min="1" max="1" width="26.5703125" style="202" customWidth="1"/>
    <col min="2" max="3" width="19.85546875" style="202" customWidth="1"/>
    <col min="4" max="4" width="26.28515625" style="202" customWidth="1"/>
    <col min="5" max="5" width="26.42578125" style="202" customWidth="1"/>
    <col min="6" max="6" width="25.42578125" style="202" customWidth="1"/>
    <col min="7" max="7" width="25.140625" style="202" customWidth="1"/>
    <col min="8" max="13" width="19.85546875" style="202" customWidth="1"/>
  </cols>
  <sheetData>
    <row r="1" spans="1:8" hidden="1" x14ac:dyDescent="0.25">
      <c r="A1" s="202" t="s">
        <v>68</v>
      </c>
      <c r="B1" s="202" t="s">
        <v>4</v>
      </c>
      <c r="C1" s="202" t="s">
        <v>5</v>
      </c>
      <c r="D1" s="202" t="s">
        <v>184</v>
      </c>
      <c r="E1" s="202" t="s">
        <v>463</v>
      </c>
      <c r="F1" s="202" t="s">
        <v>185</v>
      </c>
      <c r="G1" s="202" t="s">
        <v>464</v>
      </c>
      <c r="H1" s="202" t="s">
        <v>366</v>
      </c>
    </row>
    <row r="2" spans="1:8" hidden="1" x14ac:dyDescent="0.25">
      <c r="A2" s="202">
        <f>ОсновнаяИнформация_СокрНаименование</f>
        <v>0</v>
      </c>
      <c r="B2" s="202" t="str">
        <f>ОсновнаяИнформация_ИННУчастника</f>
        <v xml:space="preserve"> </v>
      </c>
      <c r="C2" s="202" t="str">
        <f>ОсновнаяИнформация_КППУчастника</f>
        <v xml:space="preserve"> </v>
      </c>
      <c r="D2" s="202">
        <f>ОсновнаяИнформация_МестонахождениеУчастника</f>
        <v>0</v>
      </c>
      <c r="E2" s="203">
        <f>Анкета!D34</f>
        <v>0</v>
      </c>
      <c r="F2" s="202">
        <f>Анкета!D36</f>
        <v>0</v>
      </c>
      <c r="G2" s="203">
        <f>Анкета!D38</f>
        <v>0</v>
      </c>
      <c r="H2" s="202">
        <f>СМСП</f>
        <v>0</v>
      </c>
    </row>
    <row r="3" spans="1:8" hidden="1" x14ac:dyDescent="0.25"/>
    <row r="4" spans="1:8" hidden="1" x14ac:dyDescent="0.25">
      <c r="A4" s="202" t="s">
        <v>481</v>
      </c>
    </row>
    <row r="5" spans="1:8" hidden="1" x14ac:dyDescent="0.25">
      <c r="A5" s="202">
        <f>ЗамечанияПредложения</f>
        <v>0</v>
      </c>
    </row>
  </sheetData>
  <sheetProtection algorithmName="SHA-512" hashValue="Hun5OGntExP2xnPcVjkuZzschNALpghb5K3nE/96mtVOTrt0RCe8+Cj6ca2C7ubFUAFK6Cl9jb/94+1TdR5iBQ==" saltValue="c84xIT4RFtgNL1nUnON0RQ==" spinCount="100000" sheet="1" objects="1" scenarios="1"/>
  <pageMargins left="0.7" right="0.7" top="0.75" bottom="0.75" header="0.3" footer="0.3"/>
  <tableParts count="2">
    <tablePart r:id="rId1"/>
    <tablePart r:id="rId2"/>
  </tablePart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C11"/>
  <sheetViews>
    <sheetView workbookViewId="0">
      <selection activeCell="D19" sqref="D19"/>
    </sheetView>
  </sheetViews>
  <sheetFormatPr defaultRowHeight="15" x14ac:dyDescent="0.25"/>
  <cols>
    <col min="1" max="1" width="127.5703125" customWidth="1"/>
    <col min="2" max="2" width="12" customWidth="1"/>
    <col min="3" max="3" width="12" bestFit="1" customWidth="1"/>
  </cols>
  <sheetData>
    <row r="1" spans="1:3" x14ac:dyDescent="0.25">
      <c r="A1" s="1" t="s">
        <v>394</v>
      </c>
      <c r="B1" s="1"/>
      <c r="C1" s="1"/>
    </row>
    <row r="2" spans="1:3" x14ac:dyDescent="0.25">
      <c r="A2" s="1" t="s">
        <v>395</v>
      </c>
      <c r="B2" s="1"/>
      <c r="C2" s="1"/>
    </row>
    <row r="3" spans="1:3" x14ac:dyDescent="0.25">
      <c r="A3" s="1" t="s">
        <v>397</v>
      </c>
      <c r="B3" s="1"/>
      <c r="C3" s="1"/>
    </row>
    <row r="4" spans="1:3" x14ac:dyDescent="0.25">
      <c r="A4" s="1" t="s">
        <v>396</v>
      </c>
      <c r="B4" s="1"/>
      <c r="C4" s="1"/>
    </row>
    <row r="5" spans="1:3" x14ac:dyDescent="0.25">
      <c r="A5" s="1" t="s">
        <v>398</v>
      </c>
      <c r="B5" s="1"/>
      <c r="C5" s="1"/>
    </row>
    <row r="6" spans="1:3" x14ac:dyDescent="0.25">
      <c r="A6" s="1" t="s">
        <v>457</v>
      </c>
      <c r="B6" s="1"/>
      <c r="C6" s="1"/>
    </row>
    <row r="7" spans="1:3" x14ac:dyDescent="0.25">
      <c r="A7" s="1" t="s">
        <v>458</v>
      </c>
      <c r="B7" s="1"/>
      <c r="C7" s="1"/>
    </row>
    <row r="8" spans="1:3" x14ac:dyDescent="0.25">
      <c r="A8" s="1" t="s">
        <v>459</v>
      </c>
      <c r="B8" s="1"/>
      <c r="C8" s="1"/>
    </row>
    <row r="9" spans="1:3" x14ac:dyDescent="0.25">
      <c r="A9" s="1" t="s">
        <v>399</v>
      </c>
      <c r="B9" s="1"/>
      <c r="C9" s="1"/>
    </row>
    <row r="10" spans="1:3" x14ac:dyDescent="0.25">
      <c r="A10" s="1" t="s">
        <v>400</v>
      </c>
      <c r="B10" s="1"/>
      <c r="C10" s="1"/>
    </row>
    <row r="11" spans="1:3" x14ac:dyDescent="0.25">
      <c r="A11" s="1" t="s">
        <v>401</v>
      </c>
      <c r="B11" s="1"/>
      <c r="C11" s="1"/>
    </row>
  </sheetData>
  <pageMargins left="0.7" right="0.7" top="0.75" bottom="0.75" header="0.3" footer="0.3"/>
  <tableParts count="1">
    <tablePart r:id="rId1"/>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11"/>
  <dimension ref="A1:E49"/>
  <sheetViews>
    <sheetView showGridLines="0" view="pageBreakPreview" zoomScale="90" zoomScaleNormal="100" zoomScaleSheetLayoutView="90" workbookViewId="0">
      <pane xSplit="1" ySplit="5" topLeftCell="B6" activePane="bottomRight" state="frozen"/>
      <selection pane="topRight" activeCell="B1" sqref="B1"/>
      <selection pane="bottomLeft" activeCell="A6" sqref="A6"/>
      <selection pane="bottomRight" activeCell="D13" sqref="D13"/>
    </sheetView>
  </sheetViews>
  <sheetFormatPr defaultColWidth="9.140625" defaultRowHeight="18.75" customHeight="1" x14ac:dyDescent="0.25"/>
  <cols>
    <col min="1" max="1" width="4.28515625" style="2" customWidth="1"/>
    <col min="2" max="2" width="26.7109375" style="2" customWidth="1"/>
    <col min="3" max="3" width="31.140625" style="2" customWidth="1"/>
    <col min="4" max="4" width="45.140625" style="2" customWidth="1"/>
    <col min="5" max="6" width="9" style="2" customWidth="1"/>
    <col min="7" max="7" width="9.140625" style="2"/>
    <col min="8" max="8" width="10" style="2" bestFit="1" customWidth="1"/>
    <col min="9" max="16384" width="9.140625" style="2"/>
  </cols>
  <sheetData>
    <row r="1" spans="1:5" ht="25.5" customHeight="1" x14ac:dyDescent="0.25">
      <c r="B1" s="25" t="str">
        <f>'ОФЕРТА_ (начни с меня)'!B2:C2&amp;" "&amp;'ОФЕРТА_ (начни с меня)'!D2</f>
        <v xml:space="preserve">Заявка на участие в закупке № </v>
      </c>
      <c r="C1" s="25"/>
      <c r="D1" s="26"/>
    </row>
    <row r="2" spans="1:5" ht="25.5" customHeight="1" x14ac:dyDescent="0.25">
      <c r="B2" s="25" t="str">
        <f>'ОФЕРТА_ (начни с меня)'!B6:C6&amp;": "&amp;'ОФЕРТА_ (начни с меня)'!D6</f>
        <v xml:space="preserve">Способ закупки: </v>
      </c>
      <c r="C2" s="25"/>
      <c r="D2" s="26"/>
    </row>
    <row r="3" spans="1:5" ht="25.5" customHeight="1" x14ac:dyDescent="0.25">
      <c r="B3" s="25" t="str">
        <f>"Заказчик: "&amp;'ОФЕРТА_ (начни с меня)'!D4</f>
        <v xml:space="preserve">Заказчик: </v>
      </c>
      <c r="C3" s="25"/>
      <c r="D3" s="26"/>
    </row>
    <row r="4" spans="1:5" ht="25.5" customHeight="1" thickBot="1" x14ac:dyDescent="0.3">
      <c r="B4" s="232" t="str">
        <f>"Предмет договора: "&amp;'ОФЕРТА_ (начни с меня)'!D10</f>
        <v xml:space="preserve">Предмет договора: </v>
      </c>
      <c r="C4" s="232"/>
      <c r="D4" s="232"/>
    </row>
    <row r="5" spans="1:5" ht="25.5" customHeight="1" thickBot="1" x14ac:dyDescent="0.3">
      <c r="A5" s="166"/>
      <c r="B5" s="233" t="s">
        <v>391</v>
      </c>
      <c r="C5" s="233"/>
      <c r="D5" s="233"/>
    </row>
    <row r="6" spans="1:5" ht="21.95" customHeight="1" x14ac:dyDescent="0.25">
      <c r="A6" s="6"/>
      <c r="B6" s="236" t="s">
        <v>213</v>
      </c>
      <c r="C6" s="237"/>
      <c r="D6" s="27" t="str">
        <f>IF(ISBLANK(Оферта_Наименование)," ",Оферта_Наименование)</f>
        <v xml:space="preserve"> </v>
      </c>
      <c r="E6" s="167"/>
    </row>
    <row r="7" spans="1:5" ht="21.95" customHeight="1" x14ac:dyDescent="0.25">
      <c r="A7" s="6"/>
      <c r="B7" s="234" t="s">
        <v>214</v>
      </c>
      <c r="C7" s="235"/>
      <c r="D7" s="28"/>
      <c r="E7" s="167"/>
    </row>
    <row r="8" spans="1:5" ht="21.95" customHeight="1" x14ac:dyDescent="0.25">
      <c r="A8" s="6"/>
      <c r="B8" s="240" t="s">
        <v>215</v>
      </c>
      <c r="C8" s="241"/>
      <c r="D8" s="28"/>
      <c r="E8" s="167"/>
    </row>
    <row r="9" spans="1:5" ht="21.95" customHeight="1" x14ac:dyDescent="0.25">
      <c r="A9" s="6"/>
      <c r="B9" s="238" t="s">
        <v>1</v>
      </c>
      <c r="C9" s="239"/>
      <c r="D9" s="29"/>
      <c r="E9" s="167"/>
    </row>
    <row r="10" spans="1:5" ht="21.95" customHeight="1" x14ac:dyDescent="0.25">
      <c r="A10" s="6"/>
      <c r="B10" s="242" t="s">
        <v>352</v>
      </c>
      <c r="C10" s="243"/>
      <c r="D10" s="30"/>
      <c r="E10" s="167"/>
    </row>
    <row r="11" spans="1:5" ht="21.95" customHeight="1" x14ac:dyDescent="0.25">
      <c r="A11" s="6"/>
      <c r="B11" s="234" t="s">
        <v>116</v>
      </c>
      <c r="C11" s="235"/>
      <c r="D11" s="28"/>
      <c r="E11" s="167"/>
    </row>
    <row r="12" spans="1:5" ht="21.95" customHeight="1" thickBot="1" x14ac:dyDescent="0.3">
      <c r="A12" s="6"/>
      <c r="B12" s="244" t="s">
        <v>353</v>
      </c>
      <c r="C12" s="245"/>
      <c r="D12" s="31"/>
      <c r="E12" s="167"/>
    </row>
    <row r="13" spans="1:5" ht="21.95" customHeight="1" x14ac:dyDescent="0.25">
      <c r="A13" s="6"/>
      <c r="B13" s="248" t="s">
        <v>4</v>
      </c>
      <c r="C13" s="249"/>
      <c r="D13" s="32" t="str">
        <f>IF(ISBLANK(Оферта_ИНН)," ",Оферта_ИНН)</f>
        <v xml:space="preserve"> </v>
      </c>
      <c r="E13" s="167"/>
    </row>
    <row r="14" spans="1:5" ht="21.95" customHeight="1" x14ac:dyDescent="0.25">
      <c r="A14" s="6"/>
      <c r="B14" s="246" t="s">
        <v>5</v>
      </c>
      <c r="C14" s="247"/>
      <c r="D14" s="33" t="str">
        <f>IF(ISBLANK(Оферта_КПП)," ",Оферта_КПП)</f>
        <v xml:space="preserve"> </v>
      </c>
      <c r="E14" s="167"/>
    </row>
    <row r="15" spans="1:5" ht="21.95" customHeight="1" x14ac:dyDescent="0.25">
      <c r="A15" s="6"/>
      <c r="B15" s="246" t="s">
        <v>65</v>
      </c>
      <c r="C15" s="247"/>
      <c r="D15" s="34"/>
      <c r="E15" s="167"/>
    </row>
    <row r="16" spans="1:5" ht="21.95" customHeight="1" x14ac:dyDescent="0.25">
      <c r="A16" s="6"/>
      <c r="B16" s="240" t="s">
        <v>6</v>
      </c>
      <c r="C16" s="241"/>
      <c r="D16" s="28"/>
      <c r="E16" s="167"/>
    </row>
    <row r="17" spans="1:5" ht="21.95" customHeight="1" x14ac:dyDescent="0.25">
      <c r="A17" s="6"/>
      <c r="B17" s="240" t="s">
        <v>69</v>
      </c>
      <c r="C17" s="241"/>
      <c r="D17" s="28"/>
      <c r="E17" s="167"/>
    </row>
    <row r="18" spans="1:5" ht="21.95" customHeight="1" thickBot="1" x14ac:dyDescent="0.3">
      <c r="A18" s="6"/>
      <c r="B18" s="253" t="s">
        <v>7</v>
      </c>
      <c r="C18" s="254"/>
      <c r="D18" s="35"/>
      <c r="E18" s="167"/>
    </row>
    <row r="19" spans="1:5" ht="21.95" customHeight="1" x14ac:dyDescent="0.25">
      <c r="A19" s="6"/>
      <c r="B19" s="236" t="s">
        <v>115</v>
      </c>
      <c r="C19" s="36" t="s">
        <v>9</v>
      </c>
      <c r="D19" s="37"/>
    </row>
    <row r="20" spans="1:5" ht="21.95" customHeight="1" x14ac:dyDescent="0.25">
      <c r="A20" s="6"/>
      <c r="B20" s="240"/>
      <c r="C20" s="38" t="s">
        <v>10</v>
      </c>
      <c r="D20" s="39"/>
    </row>
    <row r="21" spans="1:5" ht="21.95" customHeight="1" x14ac:dyDescent="0.25">
      <c r="A21" s="6"/>
      <c r="B21" s="240"/>
      <c r="C21" s="38" t="s">
        <v>112</v>
      </c>
      <c r="D21" s="40"/>
    </row>
    <row r="22" spans="1:5" ht="21.95" customHeight="1" x14ac:dyDescent="0.25">
      <c r="A22" s="6"/>
      <c r="B22" s="250"/>
      <c r="C22" s="41" t="s">
        <v>111</v>
      </c>
      <c r="D22" s="42"/>
    </row>
    <row r="23" spans="1:5" ht="21.95" customHeight="1" thickBot="1" x14ac:dyDescent="0.3">
      <c r="A23" s="6"/>
      <c r="B23" s="253"/>
      <c r="C23" s="43" t="s">
        <v>2</v>
      </c>
      <c r="D23" s="44"/>
    </row>
    <row r="24" spans="1:5" ht="21.95" customHeight="1" x14ac:dyDescent="0.25">
      <c r="A24" s="6"/>
      <c r="B24" s="236" t="s">
        <v>8</v>
      </c>
      <c r="C24" s="36" t="s">
        <v>9</v>
      </c>
      <c r="D24" s="37"/>
    </row>
    <row r="25" spans="1:5" ht="21.95" customHeight="1" x14ac:dyDescent="0.25">
      <c r="A25" s="6"/>
      <c r="B25" s="240"/>
      <c r="C25" s="38" t="s">
        <v>10</v>
      </c>
      <c r="D25" s="39"/>
    </row>
    <row r="26" spans="1:5" ht="21.95" customHeight="1" x14ac:dyDescent="0.25">
      <c r="A26" s="6"/>
      <c r="B26" s="240"/>
      <c r="C26" s="38" t="s">
        <v>112</v>
      </c>
      <c r="D26" s="42"/>
    </row>
    <row r="27" spans="1:5" ht="21.95" customHeight="1" x14ac:dyDescent="0.25">
      <c r="A27" s="6"/>
      <c r="B27" s="250"/>
      <c r="C27" s="41" t="s">
        <v>111</v>
      </c>
      <c r="D27" s="42"/>
    </row>
    <row r="28" spans="1:5" ht="21.95" customHeight="1" thickBot="1" x14ac:dyDescent="0.3">
      <c r="A28" s="6"/>
      <c r="B28" s="251"/>
      <c r="C28" s="45" t="s">
        <v>2</v>
      </c>
      <c r="D28" s="46"/>
    </row>
    <row r="29" spans="1:5" ht="21.95" customHeight="1" x14ac:dyDescent="0.25">
      <c r="A29" s="6"/>
      <c r="B29" s="255" t="s">
        <v>11</v>
      </c>
      <c r="C29" s="47" t="s">
        <v>9</v>
      </c>
      <c r="D29" s="48"/>
    </row>
    <row r="30" spans="1:5" ht="21.95" customHeight="1" x14ac:dyDescent="0.25">
      <c r="A30" s="6"/>
      <c r="B30" s="256"/>
      <c r="C30" s="38" t="s">
        <v>10</v>
      </c>
      <c r="D30" s="39"/>
    </row>
    <row r="31" spans="1:5" ht="21.95" customHeight="1" x14ac:dyDescent="0.25">
      <c r="A31" s="6"/>
      <c r="B31" s="256"/>
      <c r="C31" s="38" t="s">
        <v>112</v>
      </c>
      <c r="D31" s="40"/>
    </row>
    <row r="32" spans="1:5" ht="21.95" customHeight="1" x14ac:dyDescent="0.25">
      <c r="A32" s="6"/>
      <c r="B32" s="257"/>
      <c r="C32" s="41" t="s">
        <v>111</v>
      </c>
      <c r="D32" s="42"/>
    </row>
    <row r="33" spans="1:4" ht="21.95" customHeight="1" thickBot="1" x14ac:dyDescent="0.3">
      <c r="A33" s="6"/>
      <c r="B33" s="258"/>
      <c r="C33" s="45" t="s">
        <v>2</v>
      </c>
      <c r="D33" s="46"/>
    </row>
    <row r="34" spans="1:4" ht="21.95" customHeight="1" x14ac:dyDescent="0.25">
      <c r="A34" s="6"/>
      <c r="B34" s="259" t="s">
        <v>123</v>
      </c>
      <c r="C34" s="47" t="s">
        <v>9</v>
      </c>
      <c r="D34" s="48"/>
    </row>
    <row r="35" spans="1:4" ht="21.95" customHeight="1" x14ac:dyDescent="0.25">
      <c r="A35" s="6"/>
      <c r="B35" s="240"/>
      <c r="C35" s="38" t="s">
        <v>10</v>
      </c>
      <c r="D35" s="39"/>
    </row>
    <row r="36" spans="1:4" ht="21.95" customHeight="1" x14ac:dyDescent="0.25">
      <c r="A36" s="6"/>
      <c r="B36" s="240"/>
      <c r="C36" s="38" t="s">
        <v>112</v>
      </c>
      <c r="D36" s="42"/>
    </row>
    <row r="37" spans="1:4" ht="21.95" customHeight="1" x14ac:dyDescent="0.25">
      <c r="A37" s="6"/>
      <c r="B37" s="240"/>
      <c r="C37" s="38" t="s">
        <v>111</v>
      </c>
      <c r="D37" s="42"/>
    </row>
    <row r="38" spans="1:4" ht="21.95" customHeight="1" x14ac:dyDescent="0.25">
      <c r="A38" s="6"/>
      <c r="B38" s="240"/>
      <c r="C38" s="38" t="s">
        <v>2</v>
      </c>
      <c r="D38" s="39"/>
    </row>
    <row r="39" spans="1:4" ht="62.1" customHeight="1" thickBot="1" x14ac:dyDescent="0.3">
      <c r="A39" s="6"/>
      <c r="B39" s="251"/>
      <c r="C39" s="45" t="s">
        <v>113</v>
      </c>
      <c r="D39" s="46"/>
    </row>
    <row r="40" spans="1:4" ht="21.95" customHeight="1" x14ac:dyDescent="0.25">
      <c r="A40" s="6"/>
      <c r="B40" s="259" t="s">
        <v>176</v>
      </c>
      <c r="C40" s="47" t="s">
        <v>9</v>
      </c>
      <c r="D40" s="48"/>
    </row>
    <row r="41" spans="1:4" ht="21.95" customHeight="1" x14ac:dyDescent="0.25">
      <c r="A41" s="6"/>
      <c r="B41" s="240"/>
      <c r="C41" s="38" t="s">
        <v>10</v>
      </c>
      <c r="D41" s="39"/>
    </row>
    <row r="42" spans="1:4" ht="21.95" customHeight="1" x14ac:dyDescent="0.25">
      <c r="A42" s="6"/>
      <c r="B42" s="240"/>
      <c r="C42" s="38" t="s">
        <v>112</v>
      </c>
      <c r="D42" s="42"/>
    </row>
    <row r="43" spans="1:4" ht="21.95" customHeight="1" x14ac:dyDescent="0.25">
      <c r="A43" s="6"/>
      <c r="B43" s="240"/>
      <c r="C43" s="38" t="s">
        <v>111</v>
      </c>
      <c r="D43" s="42"/>
    </row>
    <row r="44" spans="1:4" ht="21.95" customHeight="1" x14ac:dyDescent="0.25">
      <c r="A44" s="6"/>
      <c r="B44" s="240"/>
      <c r="C44" s="38" t="s">
        <v>2</v>
      </c>
      <c r="D44" s="39"/>
    </row>
    <row r="45" spans="1:4" ht="62.1" customHeight="1" thickBot="1" x14ac:dyDescent="0.3">
      <c r="A45" s="168"/>
      <c r="B45" s="253"/>
      <c r="C45" s="43" t="s">
        <v>113</v>
      </c>
      <c r="D45" s="49"/>
    </row>
    <row r="46" spans="1:4" ht="18.75" customHeight="1" x14ac:dyDescent="0.25">
      <c r="A46" s="6"/>
      <c r="D46" s="5"/>
    </row>
    <row r="47" spans="1:4" ht="69.75" customHeight="1" x14ac:dyDescent="0.25">
      <c r="A47" s="6"/>
      <c r="B47" s="252" t="s">
        <v>186</v>
      </c>
      <c r="C47" s="252"/>
      <c r="D47" s="169"/>
    </row>
    <row r="48" spans="1:4" ht="93.75" customHeight="1" x14ac:dyDescent="0.25">
      <c r="A48" s="6"/>
      <c r="B48" s="252" t="s">
        <v>12</v>
      </c>
      <c r="C48" s="252"/>
      <c r="D48" s="169"/>
    </row>
    <row r="49" spans="2:4" ht="142.5" customHeight="1" x14ac:dyDescent="0.25">
      <c r="B49" s="252" t="s">
        <v>13</v>
      </c>
      <c r="C49" s="252"/>
      <c r="D49" s="170"/>
    </row>
  </sheetData>
  <sheetProtection algorithmName="SHA-512" hashValue="kqbZHqXQ+51VWuvvbF/gZWTBR/DCDSDOxCTcDqoNeZqSi7jOLO90laSI5pG8RKIb+SHkuflOqkjM8wsVv7m1tQ==" saltValue="yCvXVZfOPz50pYx2WgJpMw==" spinCount="100000" sheet="1" formatCells="0" formatColumns="0" formatRows="0" insertRows="0"/>
  <mergeCells count="23">
    <mergeCell ref="B49:C49"/>
    <mergeCell ref="B48:C48"/>
    <mergeCell ref="B18:C18"/>
    <mergeCell ref="B16:C16"/>
    <mergeCell ref="B17:C17"/>
    <mergeCell ref="B19:B23"/>
    <mergeCell ref="B29:B33"/>
    <mergeCell ref="B34:B39"/>
    <mergeCell ref="B47:C47"/>
    <mergeCell ref="B40:B45"/>
    <mergeCell ref="B12:C12"/>
    <mergeCell ref="B15:C15"/>
    <mergeCell ref="B13:C13"/>
    <mergeCell ref="B14:C14"/>
    <mergeCell ref="B24:B28"/>
    <mergeCell ref="B4:D4"/>
    <mergeCell ref="B5:D5"/>
    <mergeCell ref="B7:C7"/>
    <mergeCell ref="B6:C6"/>
    <mergeCell ref="B11:C11"/>
    <mergeCell ref="B9:C9"/>
    <mergeCell ref="B8:C8"/>
    <mergeCell ref="B10:C10"/>
  </mergeCells>
  <conditionalFormatting sqref="A6:C6 A7:D15 B46:C49 A16:C45 A1:B5 D1:D3 A46:A48 D47:D48">
    <cfRule type="expression" dxfId="260" priority="35">
      <formula>AND(CELL("защита", A1)=0, NOT(ISBLANK(A1)))</formula>
    </cfRule>
    <cfRule type="expression" dxfId="259" priority="36">
      <formula>AND(CELL("защита", A1)=0, ISBLANK(A1))</formula>
    </cfRule>
    <cfRule type="expression" dxfId="258" priority="37">
      <formula>CELL("защита", A1)=0</formula>
    </cfRule>
  </conditionalFormatting>
  <conditionalFormatting sqref="D6">
    <cfRule type="expression" dxfId="257" priority="32">
      <formula>AND(CELL("защита", D6)=0, NOT(ISBLANK(D6)))</formula>
    </cfRule>
    <cfRule type="expression" dxfId="256" priority="33">
      <formula>AND(CELL("защита", D6)=0, ISBLANK(D6))</formula>
    </cfRule>
    <cfRule type="expression" dxfId="255" priority="34">
      <formula>CELL("защита", D6)=0</formula>
    </cfRule>
  </conditionalFormatting>
  <conditionalFormatting sqref="D6 D13:D14">
    <cfRule type="cellIs" dxfId="254" priority="31" operator="equal">
      <formula>" "</formula>
    </cfRule>
  </conditionalFormatting>
  <conditionalFormatting sqref="D16:D18">
    <cfRule type="expression" dxfId="253" priority="25">
      <formula>AND(CELL("защита", D16)=0, NOT(ISBLANK(D16)))</formula>
    </cfRule>
    <cfRule type="expression" dxfId="252" priority="26">
      <formula>AND(CELL("защита", D16)=0, ISBLANK(D16))</formula>
    </cfRule>
    <cfRule type="expression" dxfId="251" priority="27">
      <formula>CELL("защита", D16)=0</formula>
    </cfRule>
  </conditionalFormatting>
  <conditionalFormatting sqref="D19:D20 D22:D28">
    <cfRule type="expression" dxfId="250" priority="22">
      <formula>AND(CELL("защита", D19)=0, NOT(ISBLANK(D19)))</formula>
    </cfRule>
    <cfRule type="expression" dxfId="249" priority="23">
      <formula>AND(CELL("защита", D19)=0, ISBLANK(D19))</formula>
    </cfRule>
    <cfRule type="expression" dxfId="248" priority="24">
      <formula>CELL("защита", D19)=0</formula>
    </cfRule>
  </conditionalFormatting>
  <conditionalFormatting sqref="D29:D30 D33:D39">
    <cfRule type="expression" dxfId="247" priority="19">
      <formula>AND(CELL("защита", D29)=0, NOT(ISBLANK(D29)))</formula>
    </cfRule>
    <cfRule type="expression" dxfId="246" priority="20">
      <formula>AND(CELL("защита", D29)=0, ISBLANK(D29))</formula>
    </cfRule>
    <cfRule type="expression" dxfId="245" priority="21">
      <formula>CELL("защита", D29)=0</formula>
    </cfRule>
  </conditionalFormatting>
  <conditionalFormatting sqref="D40:D45">
    <cfRule type="expression" dxfId="244" priority="16">
      <formula>AND(CELL("защита", D40)=0, NOT(ISBLANK(D40)))</formula>
    </cfRule>
    <cfRule type="expression" dxfId="243" priority="17">
      <formula>AND(CELL("защита", D40)=0, ISBLANK(D40))</formula>
    </cfRule>
    <cfRule type="expression" dxfId="242" priority="18">
      <formula>CELL("защита", D40)=0</formula>
    </cfRule>
  </conditionalFormatting>
  <conditionalFormatting sqref="D49">
    <cfRule type="expression" dxfId="241" priority="13">
      <formula>AND(CELL("защита", D49)=0, NOT(ISBLANK(D49)))</formula>
    </cfRule>
    <cfRule type="expression" dxfId="240" priority="14">
      <formula>AND(CELL("защита", D49)=0, ISBLANK(D49))</formula>
    </cfRule>
    <cfRule type="expression" dxfId="239" priority="15">
      <formula>CELL("защита", D49)=0</formula>
    </cfRule>
  </conditionalFormatting>
  <conditionalFormatting sqref="D21">
    <cfRule type="expression" dxfId="238" priority="7">
      <formula>AND(CELL("защита", D21)=0, NOT(ISBLANK(D21)))</formula>
    </cfRule>
    <cfRule type="expression" dxfId="237" priority="8">
      <formula>AND(CELL("защита", D21)=0, ISBLANK(D21))</formula>
    </cfRule>
    <cfRule type="expression" dxfId="236" priority="9">
      <formula>CELL("защита", D21)=0</formula>
    </cfRule>
  </conditionalFormatting>
  <conditionalFormatting sqref="D31">
    <cfRule type="expression" dxfId="235" priority="4">
      <formula>AND(CELL("защита", D31)=0, NOT(ISBLANK(D31)))</formula>
    </cfRule>
    <cfRule type="expression" dxfId="234" priority="5">
      <formula>AND(CELL("защита", D31)=0, ISBLANK(D31))</formula>
    </cfRule>
    <cfRule type="expression" dxfId="233" priority="6">
      <formula>CELL("защита", D31)=0</formula>
    </cfRule>
  </conditionalFormatting>
  <conditionalFormatting sqref="D32">
    <cfRule type="expression" dxfId="232" priority="1">
      <formula>AND(CELL("защита", D32)=0, NOT(ISBLANK(D32)))</formula>
    </cfRule>
    <cfRule type="expression" dxfId="231" priority="2">
      <formula>AND(CELL("защита", D32)=0, ISBLANK(D32))</formula>
    </cfRule>
    <cfRule type="expression" dxfId="230" priority="3">
      <formula>CELL("защита", D32)=0</formula>
    </cfRule>
  </conditionalFormatting>
  <dataValidations xWindow="716" yWindow="437" count="9">
    <dataValidation allowBlank="1" showInputMessage="1" showErrorMessage="1" prompt="Заполняется автоматически на основе данных оферты_x000a_" sqref="D13:D14 D6"/>
    <dataValidation type="custom" errorStyle="warning" allowBlank="1" showInputMessage="1" showErrorMessage="1" error="ОГРН — 13 цифр;_x000a_ОГРНИП — 15 цифр" prompt="ОГРН — 13 цифр;_x000a_ОГРНИП — 15 цифр." sqref="D15">
      <formula1>AND(ISNUMBER(VALUE(D15)), OR(LEN(D15)=13, LEN(D15)=15))</formula1>
    </dataValidation>
    <dataValidation type="custom" errorStyle="warning" allowBlank="1" showInputMessage="1" showErrorMessage="1" error="ОКПО — не меньше 8 не больше 10 цифр" prompt="ОКПО — не меньше 8 не больше 10 цифр" sqref="D16">
      <formula1>AND(ISNUMBER(VALUE(D16)), AND(LEN(D16)&gt;=8, LEN(D16)&lt;=10))</formula1>
    </dataValidation>
    <dataValidation type="custom" errorStyle="warning" operator="equal" allowBlank="1" showInputMessage="1" showErrorMessage="1" error="ОКОПФ — 5 цифр._x000a_Вводите без пробелов." prompt="ОКОПФ — 5 цифр._x000a_Вводите без пробелов." sqref="D18">
      <formula1>AND(ISNUMBER(VALUE(D18)), LEN(D18)=5)</formula1>
    </dataValidation>
    <dataValidation allowBlank="1" showInputMessage="1" showErrorMessage="1" prompt="Заполняется при введении мер ограничительного характера" sqref="D49"/>
    <dataValidation type="whole" operator="greaterThan" allowBlank="1" showInputMessage="1" showErrorMessage="1" prompt="Введите код страны (Россия — 7), код города и непосредственно сам номер телефона._x000a_Вводите цифры (без «+», «-», скобок и других знаков): номер отформатируется сам." sqref="D12 D21:D22 D26:D27 D31:D32 D36:D37 D42:D43">
      <formula1>0</formula1>
    </dataValidation>
    <dataValidation type="custom" errorStyle="warning" allowBlank="1" showInputMessage="1" showErrorMessage="1" error="Сокращенное наименование (кроме ОПФ) заключите в кавычки (&quot; &quot;)" prompt="Сокращенное наименование (кроме ОПФ) заключите в кавычки (&quot; &quot;)" sqref="D7">
      <formula1>ISNUMBER(FIND("""",D7))&lt;&gt;FALSE()</formula1>
    </dataValidation>
    <dataValidation allowBlank="1" showInputMessage="1" showErrorMessage="1" promptTitle="Версия" prompt="Версия от 27.04.2022" sqref="B5:D5"/>
    <dataValidation type="list" allowBlank="1" showInputMessage="1" showErrorMessage="1" sqref="D47:D48">
      <formula1>"Да, Нет"</formula1>
    </dataValidation>
  </dataValidations>
  <pageMargins left="0.70866141732283472" right="0.70866141732283472" top="0.74803149606299213" bottom="0.74803149606299213" header="0.31496062992125984" footer="0.31496062992125984"/>
  <pageSetup paperSize="9" scale="72" fitToWidth="7" fitToHeight="42" orientation="portrait" r:id="rId1"/>
  <headerFooter>
    <oddFooter>&amp;L&amp;"PT Sans,обычный"&amp;10Подпись лица, 
имеющего право на подписание заявки&amp;C&amp;"PT Sans,обычный"&amp;9_______________________________&amp;R&amp;"PT Sans,обычный"&amp;9&amp;A
&amp;D
&amp;"PT Sans,полужирный"Страница &amp;P из &amp;N</oddFooter>
  </headerFooter>
  <rowBreaks count="1" manualBreakCount="1">
    <brk id="45" min="1" max="3" man="1"/>
  </rowBreaks>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11">
    <pageSetUpPr fitToPage="1"/>
  </sheetPr>
  <dimension ref="A1:I237"/>
  <sheetViews>
    <sheetView showGridLines="0" view="pageBreakPreview" zoomScale="90" zoomScaleNormal="100" zoomScaleSheetLayoutView="90" workbookViewId="0">
      <pane xSplit="1" ySplit="6" topLeftCell="B7" activePane="bottomRight" state="frozen"/>
      <selection pane="topRight" activeCell="B1" sqref="B1"/>
      <selection pane="bottomLeft" activeCell="A6" sqref="A6"/>
      <selection pane="bottomRight" activeCell="B6" sqref="B6:F6"/>
    </sheetView>
  </sheetViews>
  <sheetFormatPr defaultColWidth="9.140625" defaultRowHeight="23.25" customHeight="1" x14ac:dyDescent="0.25"/>
  <cols>
    <col min="1" max="1" width="4.28515625" style="50" customWidth="1"/>
    <col min="2" max="2" width="4.42578125" style="50" bestFit="1" customWidth="1"/>
    <col min="3" max="3" width="26.7109375" style="51" customWidth="1"/>
    <col min="4" max="4" width="28.5703125" style="50" customWidth="1"/>
    <col min="5" max="5" width="50.5703125" style="50" customWidth="1"/>
    <col min="6" max="6" width="8.7109375" style="50" customWidth="1"/>
    <col min="7" max="7" width="5" style="50" customWidth="1"/>
    <col min="8" max="16384" width="9.140625" style="50"/>
  </cols>
  <sheetData>
    <row r="1" spans="1:6" ht="20.100000000000001" customHeight="1" x14ac:dyDescent="0.25"/>
    <row r="2" spans="1:6" ht="25.5" customHeight="1" x14ac:dyDescent="0.25">
      <c r="B2" s="52" t="str">
        <f>'ОФЕРТА_ (начни с меня)'!B2:C2&amp;" "&amp;'ОФЕРТА_ (начни с меня)'!D2</f>
        <v xml:space="preserve">Заявка на участие в закупке № </v>
      </c>
      <c r="C2" s="52"/>
      <c r="D2" s="52"/>
      <c r="E2" s="52"/>
      <c r="F2" s="53"/>
    </row>
    <row r="3" spans="1:6" ht="25.5" customHeight="1" x14ac:dyDescent="0.25">
      <c r="B3" s="267" t="str">
        <f>'ОФЕРТА_ (начни с меня)'!B6:C6&amp;": "&amp;'ОФЕРТА_ (начни с меня)'!D6</f>
        <v xml:space="preserve">Способ закупки: </v>
      </c>
      <c r="C3" s="267"/>
      <c r="D3" s="267"/>
      <c r="E3" s="267"/>
      <c r="F3" s="267"/>
    </row>
    <row r="4" spans="1:6" ht="25.5" customHeight="1" x14ac:dyDescent="0.25">
      <c r="B4" s="52" t="str">
        <f>"Заказчик: "&amp;'ОФЕРТА_ (начни с меня)'!D4</f>
        <v xml:space="preserve">Заказчик: </v>
      </c>
      <c r="C4" s="52"/>
      <c r="D4" s="52"/>
      <c r="E4" s="52"/>
      <c r="F4" s="53"/>
    </row>
    <row r="5" spans="1:6" ht="25.5" customHeight="1" thickBot="1" x14ac:dyDescent="0.3">
      <c r="B5" s="232" t="str">
        <f>"Предмет договора: "&amp;'ОФЕРТА_ (начни с меня)'!D10</f>
        <v xml:space="preserve">Предмет договора: </v>
      </c>
      <c r="C5" s="232"/>
      <c r="D5" s="232"/>
      <c r="E5" s="232"/>
      <c r="F5" s="232"/>
    </row>
    <row r="6" spans="1:6" ht="25.5" customHeight="1" thickBot="1" x14ac:dyDescent="0.3">
      <c r="A6" s="207"/>
      <c r="B6" s="233" t="s">
        <v>390</v>
      </c>
      <c r="C6" s="233"/>
      <c r="D6" s="233"/>
      <c r="E6" s="233"/>
      <c r="F6" s="233"/>
    </row>
    <row r="7" spans="1:6" ht="21.95" customHeight="1" x14ac:dyDescent="0.25">
      <c r="A7" s="207"/>
      <c r="B7" s="285" t="str">
        <f>Анкета!B6</f>
        <v>Наименование участника закупки</v>
      </c>
      <c r="C7" s="286"/>
      <c r="D7" s="287"/>
      <c r="E7" s="281" t="str">
        <f>IF(ISBLANK('ОФЕРТА_ (начни с меня)'!D5)," ",'ОФЕРТА_ (начни с меня)'!D5)</f>
        <v xml:space="preserve"> </v>
      </c>
      <c r="F7" s="282"/>
    </row>
    <row r="8" spans="1:6" ht="21.95" customHeight="1" x14ac:dyDescent="0.25">
      <c r="A8" s="207"/>
      <c r="B8" s="278" t="str">
        <f>Анкета!B7</f>
        <v xml:space="preserve">Сокращенное наименование </v>
      </c>
      <c r="C8" s="279"/>
      <c r="D8" s="280"/>
      <c r="E8" s="283" t="str">
        <f>IF(ISBLANK(Анкета!$D$7)," ",Анкета!$D$7)</f>
        <v xml:space="preserve"> </v>
      </c>
      <c r="F8" s="284"/>
    </row>
    <row r="9" spans="1:6" ht="21.95" customHeight="1" x14ac:dyDescent="0.25">
      <c r="A9" s="207"/>
      <c r="B9" s="278" t="str">
        <f>Анкета!B8</f>
        <v xml:space="preserve">Местонахождение </v>
      </c>
      <c r="C9" s="279"/>
      <c r="D9" s="280"/>
      <c r="E9" s="283" t="str">
        <f>IF(ISBLANK(Анкета!$D$8)," ",Анкета!$D$8)</f>
        <v xml:space="preserve"> </v>
      </c>
      <c r="F9" s="284"/>
    </row>
    <row r="10" spans="1:6" ht="21.95" customHeight="1" x14ac:dyDescent="0.25">
      <c r="A10" s="207"/>
      <c r="B10" s="278" t="str">
        <f>Анкета!B9</f>
        <v>Почтовый адрес</v>
      </c>
      <c r="C10" s="279"/>
      <c r="D10" s="280"/>
      <c r="E10" s="283" t="str">
        <f>IF(ISBLANK(Анкета!$D$9)," ",Анкета!$D$9)</f>
        <v xml:space="preserve"> </v>
      </c>
      <c r="F10" s="284"/>
    </row>
    <row r="11" spans="1:6" ht="21.95" customHeight="1" x14ac:dyDescent="0.25">
      <c r="A11" s="207"/>
      <c r="B11" s="288" t="s">
        <v>212</v>
      </c>
      <c r="C11" s="289"/>
      <c r="D11" s="290"/>
      <c r="E11" s="291" t="str">
        <f>IF(ISBLANK(Анкета!$D$47)," ",Анкета!$D$47)</f>
        <v xml:space="preserve"> </v>
      </c>
      <c r="F11" s="292"/>
    </row>
    <row r="12" spans="1:6" ht="21.95" customHeight="1" x14ac:dyDescent="0.25">
      <c r="A12" s="207"/>
      <c r="B12" s="275" t="str">
        <f>Анкета!B10</f>
        <v>Адрес электронной почты (общий)</v>
      </c>
      <c r="C12" s="276"/>
      <c r="D12" s="277"/>
      <c r="E12" s="293" t="str">
        <f>IF(ISBLANK(Анкета!D10)," ",Анкета!D10)</f>
        <v xml:space="preserve"> </v>
      </c>
      <c r="F12" s="294"/>
    </row>
    <row r="13" spans="1:6" ht="21.95" customHeight="1" x14ac:dyDescent="0.25">
      <c r="A13" s="207"/>
      <c r="B13" s="278" t="str">
        <f>Анкета!B11</f>
        <v>Адрес сайта</v>
      </c>
      <c r="C13" s="279"/>
      <c r="D13" s="280"/>
      <c r="E13" s="283" t="str">
        <f>IF(ISBLANK(Анкета!D11)," ",Анкета!D11)</f>
        <v xml:space="preserve"> </v>
      </c>
      <c r="F13" s="284"/>
    </row>
    <row r="14" spans="1:6" ht="21.95" customHeight="1" x14ac:dyDescent="0.25">
      <c r="A14" s="207"/>
      <c r="B14" s="278" t="str">
        <f>Анкета!B12</f>
        <v>Телефон (общий)</v>
      </c>
      <c r="C14" s="279"/>
      <c r="D14" s="280"/>
      <c r="E14" s="295" t="str">
        <f>IF(ISBLANK(Анкета!D12)," ",Анкета!D12)</f>
        <v xml:space="preserve"> </v>
      </c>
      <c r="F14" s="296"/>
    </row>
    <row r="15" spans="1:6" ht="21.95" customHeight="1" x14ac:dyDescent="0.25">
      <c r="A15" s="207"/>
      <c r="B15" s="275" t="str">
        <f>Анкета!B13</f>
        <v>ИНН</v>
      </c>
      <c r="C15" s="276"/>
      <c r="D15" s="277"/>
      <c r="E15" s="293" t="str">
        <f>IF(ISBLANK('ОФЕРТА_ (начни с меня)'!D7)," ",'ОФЕРТА_ (начни с меня)'!D7)</f>
        <v xml:space="preserve"> </v>
      </c>
      <c r="F15" s="294"/>
    </row>
    <row r="16" spans="1:6" ht="21.95" customHeight="1" x14ac:dyDescent="0.25">
      <c r="A16" s="207"/>
      <c r="B16" s="278" t="str">
        <f>Анкета!B14</f>
        <v>КПП</v>
      </c>
      <c r="C16" s="279"/>
      <c r="D16" s="280"/>
      <c r="E16" s="283" t="str">
        <f>IF(ISBLANK('ОФЕРТА_ (начни с меня)'!D8)," ",'ОФЕРТА_ (начни с меня)'!D8)</f>
        <v xml:space="preserve"> </v>
      </c>
      <c r="F16" s="284"/>
    </row>
    <row r="17" spans="1:6" ht="21.95" customHeight="1" x14ac:dyDescent="0.25">
      <c r="A17" s="207"/>
      <c r="B17" s="278" t="str">
        <f>Анкета!B15</f>
        <v>ОГРН (ОГРНИП)</v>
      </c>
      <c r="C17" s="279"/>
      <c r="D17" s="280"/>
      <c r="E17" s="303" t="str">
        <f>IF(ISBLANK(Анкета!D15)," ",Анкета!D15)</f>
        <v xml:space="preserve"> </v>
      </c>
      <c r="F17" s="304"/>
    </row>
    <row r="18" spans="1:6" ht="21.95" customHeight="1" x14ac:dyDescent="0.25">
      <c r="A18" s="207"/>
      <c r="B18" s="278" t="str">
        <f>Анкета!B16</f>
        <v>ОКПО</v>
      </c>
      <c r="C18" s="279"/>
      <c r="D18" s="280"/>
      <c r="E18" s="283" t="str">
        <f>IF(ISBLANK(Анкета!D16)," ",Анкета!D16)</f>
        <v xml:space="preserve"> </v>
      </c>
      <c r="F18" s="284"/>
    </row>
    <row r="19" spans="1:6" ht="21.95" customHeight="1" x14ac:dyDescent="0.25">
      <c r="A19" s="207"/>
      <c r="B19" s="297" t="str">
        <f>Анкета!B17</f>
        <v>ОКВЭД (основной)</v>
      </c>
      <c r="C19" s="298"/>
      <c r="D19" s="299"/>
      <c r="E19" s="283" t="str">
        <f>IF(ISBLANK(Анкета!D17)," ",Анкета!D17)</f>
        <v xml:space="preserve"> </v>
      </c>
      <c r="F19" s="284"/>
    </row>
    <row r="20" spans="1:6" ht="21.95" customHeight="1" x14ac:dyDescent="0.25">
      <c r="A20" s="207"/>
      <c r="B20" s="300" t="str">
        <f>Анкета!B18</f>
        <v>ОКОПФ</v>
      </c>
      <c r="C20" s="301"/>
      <c r="D20" s="302"/>
      <c r="E20" s="295" t="str">
        <f>IF(ISBLANK(Анкета!D18)," ",Анкета!D18)</f>
        <v xml:space="preserve"> </v>
      </c>
      <c r="F20" s="296"/>
    </row>
    <row r="21" spans="1:6" ht="21.95" customHeight="1" x14ac:dyDescent="0.25">
      <c r="A21" s="207"/>
      <c r="B21" s="314" t="s">
        <v>115</v>
      </c>
      <c r="C21" s="315"/>
      <c r="D21" s="55" t="s">
        <v>9</v>
      </c>
      <c r="E21" s="316" t="str">
        <f>IF(ISBLANK(Анкета!D19)," ",Анкета!D19)</f>
        <v xml:space="preserve"> </v>
      </c>
      <c r="F21" s="317"/>
    </row>
    <row r="22" spans="1:6" ht="21.95" customHeight="1" x14ac:dyDescent="0.25">
      <c r="A22" s="207"/>
      <c r="B22" s="314"/>
      <c r="C22" s="315"/>
      <c r="D22" s="38" t="s">
        <v>10</v>
      </c>
      <c r="E22" s="273" t="str">
        <f>IF(ISBLANK(Анкета!D20)," ",Анкета!D20)</f>
        <v xml:space="preserve"> </v>
      </c>
      <c r="F22" s="274"/>
    </row>
    <row r="23" spans="1:6" ht="21.95" customHeight="1" x14ac:dyDescent="0.25">
      <c r="A23" s="207"/>
      <c r="B23" s="314"/>
      <c r="C23" s="315"/>
      <c r="D23" s="38" t="s">
        <v>112</v>
      </c>
      <c r="E23" s="306" t="str">
        <f>IF(ISBLANK(Анкета!D21)," ",Анкета!D21)</f>
        <v xml:space="preserve"> </v>
      </c>
      <c r="F23" s="307"/>
    </row>
    <row r="24" spans="1:6" ht="21.95" customHeight="1" x14ac:dyDescent="0.25">
      <c r="A24" s="207"/>
      <c r="B24" s="314"/>
      <c r="C24" s="315"/>
      <c r="D24" s="41" t="s">
        <v>111</v>
      </c>
      <c r="E24" s="306" t="str">
        <f>IF(ISBLANK(Анкета!D22)," ",Анкета!D22)</f>
        <v xml:space="preserve"> </v>
      </c>
      <c r="F24" s="307"/>
    </row>
    <row r="25" spans="1:6" ht="21.95" customHeight="1" x14ac:dyDescent="0.25">
      <c r="A25" s="207"/>
      <c r="B25" s="314"/>
      <c r="C25" s="315"/>
      <c r="D25" s="41" t="s">
        <v>2</v>
      </c>
      <c r="E25" s="310" t="str">
        <f>IF(ISBLANK(Анкета!D23)," ",Анкета!D23)</f>
        <v xml:space="preserve"> </v>
      </c>
      <c r="F25" s="311"/>
    </row>
    <row r="26" spans="1:6" ht="21.95" customHeight="1" x14ac:dyDescent="0.25">
      <c r="A26" s="207"/>
      <c r="B26" s="308" t="s">
        <v>354</v>
      </c>
      <c r="C26" s="309"/>
      <c r="D26" s="55" t="s">
        <v>9</v>
      </c>
      <c r="E26" s="312" t="str">
        <f>IF(ISBLANK(Анкета!D29)," ",Анкета!D29)</f>
        <v xml:space="preserve"> </v>
      </c>
      <c r="F26" s="313"/>
    </row>
    <row r="27" spans="1:6" ht="21.95" customHeight="1" x14ac:dyDescent="0.25">
      <c r="A27" s="207"/>
      <c r="B27" s="308"/>
      <c r="C27" s="309"/>
      <c r="D27" s="38" t="s">
        <v>10</v>
      </c>
      <c r="E27" s="273" t="str">
        <f>IF(ISBLANK(Анкета!D30)," ",Анкета!D30)</f>
        <v xml:space="preserve"> </v>
      </c>
      <c r="F27" s="274"/>
    </row>
    <row r="28" spans="1:6" ht="21.95" customHeight="1" x14ac:dyDescent="0.25">
      <c r="A28" s="207"/>
      <c r="B28" s="308"/>
      <c r="C28" s="309"/>
      <c r="D28" s="38" t="s">
        <v>112</v>
      </c>
      <c r="E28" s="306" t="str">
        <f>IF(ISBLANK(Анкета!D31)," ",Анкета!D31)</f>
        <v xml:space="preserve"> </v>
      </c>
      <c r="F28" s="307"/>
    </row>
    <row r="29" spans="1:6" ht="21.95" customHeight="1" x14ac:dyDescent="0.25">
      <c r="A29" s="207"/>
      <c r="B29" s="308"/>
      <c r="C29" s="309"/>
      <c r="D29" s="41" t="s">
        <v>111</v>
      </c>
      <c r="E29" s="306" t="str">
        <f>IF(ISBLANK(Анкета!D32)," ",Анкета!D32)</f>
        <v xml:space="preserve"> </v>
      </c>
      <c r="F29" s="307"/>
    </row>
    <row r="30" spans="1:6" ht="21.95" customHeight="1" x14ac:dyDescent="0.25">
      <c r="A30" s="207"/>
      <c r="B30" s="308"/>
      <c r="C30" s="309"/>
      <c r="D30" s="56" t="s">
        <v>2</v>
      </c>
      <c r="E30" s="310" t="str">
        <f>IF(ISBLANK(Анкета!D33)," ",Анкета!D33)</f>
        <v xml:space="preserve"> </v>
      </c>
      <c r="F30" s="311"/>
    </row>
    <row r="31" spans="1:6" ht="21.95" customHeight="1" x14ac:dyDescent="0.25">
      <c r="A31" s="207"/>
      <c r="B31" s="2"/>
      <c r="C31" s="305" t="s">
        <v>356</v>
      </c>
      <c r="D31" s="305"/>
      <c r="E31" s="305"/>
      <c r="F31" s="57"/>
    </row>
    <row r="32" spans="1:6" ht="21.95" customHeight="1" x14ac:dyDescent="0.25">
      <c r="A32" s="207"/>
      <c r="B32" s="208">
        <f t="shared" ref="B32:B63" si="0">ROW()-31</f>
        <v>1</v>
      </c>
      <c r="C32" s="209" t="s">
        <v>216</v>
      </c>
      <c r="D32" s="58"/>
      <c r="E32" s="59"/>
      <c r="F32" s="210"/>
    </row>
    <row r="33" spans="1:6" ht="21.95" customHeight="1" x14ac:dyDescent="0.25">
      <c r="A33" s="61"/>
      <c r="B33" s="208">
        <f t="shared" si="0"/>
        <v>2</v>
      </c>
      <c r="C33" s="211" t="s">
        <v>217</v>
      </c>
      <c r="D33" s="58"/>
      <c r="E33" s="59"/>
      <c r="F33" s="210"/>
    </row>
    <row r="34" spans="1:6" ht="21.95" customHeight="1" x14ac:dyDescent="0.25">
      <c r="A34" s="61"/>
      <c r="B34" s="208">
        <f t="shared" si="0"/>
        <v>3</v>
      </c>
      <c r="C34" s="211" t="s">
        <v>218</v>
      </c>
      <c r="D34" s="58"/>
      <c r="E34" s="59"/>
      <c r="F34" s="210"/>
    </row>
    <row r="35" spans="1:6" ht="21.95" customHeight="1" x14ac:dyDescent="0.25">
      <c r="A35" s="61"/>
      <c r="B35" s="208">
        <f t="shared" si="0"/>
        <v>4</v>
      </c>
      <c r="C35" s="211" t="s">
        <v>220</v>
      </c>
      <c r="D35" s="58"/>
      <c r="E35" s="59"/>
      <c r="F35" s="210"/>
    </row>
    <row r="36" spans="1:6" ht="21.95" customHeight="1" x14ac:dyDescent="0.25">
      <c r="A36" s="61"/>
      <c r="B36" s="208">
        <f t="shared" si="0"/>
        <v>5</v>
      </c>
      <c r="C36" s="209" t="s">
        <v>221</v>
      </c>
      <c r="D36" s="58"/>
      <c r="E36" s="59"/>
      <c r="F36" s="210"/>
    </row>
    <row r="37" spans="1:6" ht="21.95" customHeight="1" x14ac:dyDescent="0.25">
      <c r="A37" s="61"/>
      <c r="B37" s="208">
        <f t="shared" si="0"/>
        <v>6</v>
      </c>
      <c r="C37" s="211" t="s">
        <v>222</v>
      </c>
      <c r="D37" s="58"/>
      <c r="E37" s="59"/>
      <c r="F37" s="210"/>
    </row>
    <row r="38" spans="1:6" ht="21.95" customHeight="1" x14ac:dyDescent="0.25">
      <c r="A38" s="61"/>
      <c r="B38" s="62">
        <f t="shared" si="0"/>
        <v>7</v>
      </c>
      <c r="C38" s="211" t="s">
        <v>412</v>
      </c>
      <c r="D38" s="58"/>
      <c r="E38" s="59"/>
      <c r="F38" s="210"/>
    </row>
    <row r="39" spans="1:6" ht="21.95" customHeight="1" x14ac:dyDescent="0.25">
      <c r="A39" s="61"/>
      <c r="B39" s="208">
        <f t="shared" si="0"/>
        <v>8</v>
      </c>
      <c r="C39" s="211" t="s">
        <v>223</v>
      </c>
      <c r="D39" s="58"/>
      <c r="E39" s="59"/>
      <c r="F39" s="210"/>
    </row>
    <row r="40" spans="1:6" ht="21.95" customHeight="1" x14ac:dyDescent="0.25">
      <c r="A40" s="61"/>
      <c r="B40" s="208">
        <f t="shared" si="0"/>
        <v>9</v>
      </c>
      <c r="C40" s="211" t="s">
        <v>224</v>
      </c>
      <c r="D40" s="58"/>
      <c r="E40" s="59"/>
      <c r="F40" s="210"/>
    </row>
    <row r="41" spans="1:6" ht="21.95" customHeight="1" x14ac:dyDescent="0.25">
      <c r="B41" s="208">
        <f t="shared" si="0"/>
        <v>10</v>
      </c>
      <c r="C41" s="211" t="s">
        <v>473</v>
      </c>
      <c r="D41" s="58"/>
      <c r="E41" s="59"/>
      <c r="F41" s="210"/>
    </row>
    <row r="42" spans="1:6" ht="21.95" customHeight="1" x14ac:dyDescent="0.25">
      <c r="A42" s="61"/>
      <c r="B42" s="208">
        <f t="shared" si="0"/>
        <v>11</v>
      </c>
      <c r="C42" s="211" t="s">
        <v>225</v>
      </c>
      <c r="D42" s="58"/>
      <c r="E42" s="59"/>
      <c r="F42" s="210"/>
    </row>
    <row r="43" spans="1:6" ht="21.95" customHeight="1" x14ac:dyDescent="0.25">
      <c r="A43" s="61"/>
      <c r="B43" s="208">
        <f t="shared" si="0"/>
        <v>12</v>
      </c>
      <c r="C43" s="209" t="s">
        <v>226</v>
      </c>
      <c r="D43" s="58"/>
      <c r="E43" s="59"/>
      <c r="F43" s="210"/>
    </row>
    <row r="44" spans="1:6" ht="21.95" customHeight="1" x14ac:dyDescent="0.25">
      <c r="A44" s="61"/>
      <c r="B44" s="208">
        <f t="shared" si="0"/>
        <v>13</v>
      </c>
      <c r="C44" s="211" t="s">
        <v>227</v>
      </c>
      <c r="D44" s="58"/>
      <c r="E44" s="59"/>
      <c r="F44" s="210"/>
    </row>
    <row r="45" spans="1:6" ht="21.95" customHeight="1" x14ac:dyDescent="0.25">
      <c r="A45" s="61"/>
      <c r="B45" s="208">
        <f t="shared" si="0"/>
        <v>14</v>
      </c>
      <c r="C45" s="211" t="s">
        <v>228</v>
      </c>
      <c r="D45" s="58"/>
      <c r="E45" s="59"/>
      <c r="F45" s="210"/>
    </row>
    <row r="46" spans="1:6" ht="21.95" customHeight="1" x14ac:dyDescent="0.25">
      <c r="A46" s="63"/>
      <c r="B46" s="208">
        <f t="shared" si="0"/>
        <v>15</v>
      </c>
      <c r="C46" s="211" t="s">
        <v>229</v>
      </c>
      <c r="D46" s="58"/>
      <c r="E46" s="59"/>
      <c r="F46" s="210"/>
    </row>
    <row r="47" spans="1:6" ht="21.95" customHeight="1" x14ac:dyDescent="0.25">
      <c r="B47" s="208">
        <f t="shared" si="0"/>
        <v>16</v>
      </c>
      <c r="C47" s="211" t="s">
        <v>230</v>
      </c>
      <c r="D47" s="58"/>
      <c r="E47" s="59"/>
      <c r="F47" s="210"/>
    </row>
    <row r="48" spans="1:6" ht="21.95" customHeight="1" x14ac:dyDescent="0.25">
      <c r="B48" s="208">
        <f t="shared" si="0"/>
        <v>17</v>
      </c>
      <c r="C48" s="209" t="s">
        <v>231</v>
      </c>
      <c r="D48" s="58"/>
      <c r="E48" s="59"/>
      <c r="F48" s="210"/>
    </row>
    <row r="49" spans="2:6" ht="21.95" customHeight="1" x14ac:dyDescent="0.25">
      <c r="B49" s="208">
        <f t="shared" si="0"/>
        <v>18</v>
      </c>
      <c r="C49" s="211" t="s">
        <v>232</v>
      </c>
      <c r="D49" s="58"/>
      <c r="E49" s="59"/>
      <c r="F49" s="210"/>
    </row>
    <row r="50" spans="2:6" ht="21.95" customHeight="1" x14ac:dyDescent="0.25">
      <c r="B50" s="208">
        <f t="shared" si="0"/>
        <v>19</v>
      </c>
      <c r="C50" s="211" t="s">
        <v>233</v>
      </c>
      <c r="D50" s="58"/>
      <c r="E50" s="59"/>
      <c r="F50" s="210"/>
    </row>
    <row r="51" spans="2:6" ht="21.95" customHeight="1" x14ac:dyDescent="0.25">
      <c r="B51" s="208">
        <f t="shared" si="0"/>
        <v>20</v>
      </c>
      <c r="C51" s="211" t="s">
        <v>234</v>
      </c>
      <c r="D51" s="58"/>
      <c r="E51" s="59"/>
      <c r="F51" s="210"/>
    </row>
    <row r="52" spans="2:6" ht="21.95" customHeight="1" x14ac:dyDescent="0.25">
      <c r="B52" s="208">
        <f t="shared" si="0"/>
        <v>21</v>
      </c>
      <c r="C52" s="211" t="s">
        <v>357</v>
      </c>
      <c r="D52" s="58"/>
      <c r="E52" s="59"/>
      <c r="F52" s="210"/>
    </row>
    <row r="53" spans="2:6" ht="21.95" customHeight="1" x14ac:dyDescent="0.25">
      <c r="B53" s="208">
        <f t="shared" si="0"/>
        <v>22</v>
      </c>
      <c r="C53" s="209" t="s">
        <v>358</v>
      </c>
      <c r="D53" s="58"/>
      <c r="E53" s="59"/>
      <c r="F53" s="210"/>
    </row>
    <row r="54" spans="2:6" ht="21.95" customHeight="1" x14ac:dyDescent="0.25">
      <c r="B54" s="208">
        <f t="shared" si="0"/>
        <v>23</v>
      </c>
      <c r="C54" s="211" t="s">
        <v>235</v>
      </c>
      <c r="D54" s="58"/>
      <c r="E54" s="59"/>
      <c r="F54" s="210"/>
    </row>
    <row r="55" spans="2:6" ht="21.95" customHeight="1" x14ac:dyDescent="0.25">
      <c r="B55" s="208">
        <f t="shared" si="0"/>
        <v>24</v>
      </c>
      <c r="C55" s="211" t="s">
        <v>236</v>
      </c>
      <c r="D55" s="58"/>
      <c r="E55" s="59"/>
      <c r="F55" s="210"/>
    </row>
    <row r="56" spans="2:6" ht="21.95" customHeight="1" x14ac:dyDescent="0.25">
      <c r="B56" s="208">
        <f t="shared" si="0"/>
        <v>25</v>
      </c>
      <c r="C56" s="211" t="s">
        <v>237</v>
      </c>
      <c r="D56" s="58"/>
      <c r="E56" s="59"/>
      <c r="F56" s="210"/>
    </row>
    <row r="57" spans="2:6" ht="21.95" customHeight="1" x14ac:dyDescent="0.25">
      <c r="B57" s="208">
        <f t="shared" si="0"/>
        <v>26</v>
      </c>
      <c r="C57" s="211" t="s">
        <v>368</v>
      </c>
      <c r="D57" s="58"/>
      <c r="E57" s="59"/>
      <c r="F57" s="210"/>
    </row>
    <row r="58" spans="2:6" ht="21.95" customHeight="1" x14ac:dyDescent="0.25">
      <c r="B58" s="208">
        <f t="shared" si="0"/>
        <v>27</v>
      </c>
      <c r="C58" s="211" t="s">
        <v>238</v>
      </c>
      <c r="D58" s="58"/>
      <c r="E58" s="59"/>
      <c r="F58" s="210"/>
    </row>
    <row r="59" spans="2:6" ht="21.95" customHeight="1" x14ac:dyDescent="0.25">
      <c r="B59" s="208">
        <f t="shared" si="0"/>
        <v>28</v>
      </c>
      <c r="C59" s="209" t="s">
        <v>239</v>
      </c>
      <c r="D59" s="58"/>
      <c r="E59" s="59"/>
      <c r="F59" s="210"/>
    </row>
    <row r="60" spans="2:6" ht="21.95" customHeight="1" x14ac:dyDescent="0.25">
      <c r="B60" s="208">
        <f t="shared" si="0"/>
        <v>29</v>
      </c>
      <c r="C60" s="211" t="s">
        <v>240</v>
      </c>
      <c r="D60" s="58"/>
      <c r="E60" s="59"/>
      <c r="F60" s="210"/>
    </row>
    <row r="61" spans="2:6" ht="21.95" customHeight="1" x14ac:dyDescent="0.25">
      <c r="B61" s="208">
        <f t="shared" si="0"/>
        <v>30</v>
      </c>
      <c r="C61" s="211" t="s">
        <v>241</v>
      </c>
      <c r="D61" s="58"/>
      <c r="E61" s="59"/>
      <c r="F61" s="210"/>
    </row>
    <row r="62" spans="2:6" ht="21.95" customHeight="1" x14ac:dyDescent="0.25">
      <c r="B62" s="208">
        <f t="shared" si="0"/>
        <v>31</v>
      </c>
      <c r="C62" s="211" t="s">
        <v>242</v>
      </c>
      <c r="D62" s="58"/>
      <c r="E62" s="59"/>
      <c r="F62" s="210"/>
    </row>
    <row r="63" spans="2:6" ht="21.95" customHeight="1" x14ac:dyDescent="0.25">
      <c r="B63" s="208">
        <f t="shared" si="0"/>
        <v>32</v>
      </c>
      <c r="C63" s="211" t="s">
        <v>243</v>
      </c>
      <c r="D63" s="58"/>
      <c r="E63" s="59"/>
      <c r="F63" s="210"/>
    </row>
    <row r="64" spans="2:6" ht="21.95" customHeight="1" x14ac:dyDescent="0.25">
      <c r="B64" s="208">
        <f t="shared" ref="B64:B95" si="1">ROW()-31</f>
        <v>33</v>
      </c>
      <c r="C64" s="209" t="s">
        <v>244</v>
      </c>
      <c r="D64" s="58"/>
      <c r="E64" s="59"/>
      <c r="F64" s="210"/>
    </row>
    <row r="65" spans="2:6" ht="21.95" customHeight="1" x14ac:dyDescent="0.25">
      <c r="B65" s="208">
        <f t="shared" si="1"/>
        <v>34</v>
      </c>
      <c r="C65" s="211" t="s">
        <v>245</v>
      </c>
      <c r="D65" s="58"/>
      <c r="E65" s="59"/>
      <c r="F65" s="210"/>
    </row>
    <row r="66" spans="2:6" ht="21.95" customHeight="1" x14ac:dyDescent="0.25">
      <c r="B66" s="208">
        <f t="shared" si="1"/>
        <v>35</v>
      </c>
      <c r="C66" s="211" t="s">
        <v>246</v>
      </c>
      <c r="D66" s="58"/>
      <c r="E66" s="59"/>
      <c r="F66" s="210"/>
    </row>
    <row r="67" spans="2:6" ht="21.95" customHeight="1" x14ac:dyDescent="0.25">
      <c r="B67" s="208">
        <f t="shared" si="1"/>
        <v>36</v>
      </c>
      <c r="C67" s="211" t="s">
        <v>247</v>
      </c>
      <c r="D67" s="58"/>
      <c r="E67" s="59"/>
      <c r="F67" s="210"/>
    </row>
    <row r="68" spans="2:6" ht="21.95" customHeight="1" x14ac:dyDescent="0.25">
      <c r="B68" s="208">
        <f t="shared" si="1"/>
        <v>37</v>
      </c>
      <c r="C68" s="211" t="s">
        <v>248</v>
      </c>
      <c r="D68" s="58"/>
      <c r="E68" s="59"/>
      <c r="F68" s="210"/>
    </row>
    <row r="69" spans="2:6" ht="21.95" customHeight="1" x14ac:dyDescent="0.25">
      <c r="B69" s="208">
        <f t="shared" si="1"/>
        <v>38</v>
      </c>
      <c r="C69" s="209" t="s">
        <v>249</v>
      </c>
      <c r="D69" s="58"/>
      <c r="E69" s="59"/>
      <c r="F69" s="210"/>
    </row>
    <row r="70" spans="2:6" ht="21.95" customHeight="1" x14ac:dyDescent="0.25">
      <c r="B70" s="208">
        <f t="shared" si="1"/>
        <v>39</v>
      </c>
      <c r="C70" s="211" t="s">
        <v>359</v>
      </c>
      <c r="D70" s="58"/>
      <c r="E70" s="59"/>
      <c r="F70" s="210"/>
    </row>
    <row r="71" spans="2:6" ht="21.95" customHeight="1" x14ac:dyDescent="0.25">
      <c r="B71" s="208">
        <f t="shared" si="1"/>
        <v>40</v>
      </c>
      <c r="C71" s="211" t="s">
        <v>250</v>
      </c>
      <c r="D71" s="58"/>
      <c r="E71" s="59"/>
      <c r="F71" s="210"/>
    </row>
    <row r="72" spans="2:6" ht="21.95" customHeight="1" x14ac:dyDescent="0.25">
      <c r="B72" s="208">
        <f t="shared" si="1"/>
        <v>41</v>
      </c>
      <c r="C72" s="211" t="s">
        <v>251</v>
      </c>
      <c r="D72" s="58"/>
      <c r="E72" s="59"/>
      <c r="F72" s="210"/>
    </row>
    <row r="73" spans="2:6" ht="21.95" customHeight="1" x14ac:dyDescent="0.25">
      <c r="B73" s="208">
        <f t="shared" si="1"/>
        <v>42</v>
      </c>
      <c r="C73" s="211" t="s">
        <v>252</v>
      </c>
      <c r="D73" s="58"/>
      <c r="E73" s="59"/>
      <c r="F73" s="210"/>
    </row>
    <row r="74" spans="2:6" ht="21.95" customHeight="1" x14ac:dyDescent="0.25">
      <c r="B74" s="208">
        <f t="shared" si="1"/>
        <v>43</v>
      </c>
      <c r="C74" s="209" t="s">
        <v>253</v>
      </c>
      <c r="D74" s="58"/>
      <c r="E74" s="59"/>
      <c r="F74" s="210"/>
    </row>
    <row r="75" spans="2:6" ht="21.95" customHeight="1" x14ac:dyDescent="0.25">
      <c r="B75" s="208">
        <f t="shared" si="1"/>
        <v>44</v>
      </c>
      <c r="C75" s="211" t="s">
        <v>254</v>
      </c>
      <c r="D75" s="58"/>
      <c r="E75" s="59"/>
      <c r="F75" s="210"/>
    </row>
    <row r="76" spans="2:6" ht="21.95" customHeight="1" x14ac:dyDescent="0.25">
      <c r="B76" s="208">
        <f t="shared" si="1"/>
        <v>45</v>
      </c>
      <c r="C76" s="211" t="s">
        <v>255</v>
      </c>
      <c r="D76" s="58"/>
      <c r="E76" s="59"/>
      <c r="F76" s="210"/>
    </row>
    <row r="77" spans="2:6" ht="21.95" customHeight="1" x14ac:dyDescent="0.25">
      <c r="B77" s="208">
        <f t="shared" si="1"/>
        <v>46</v>
      </c>
      <c r="C77" s="211" t="s">
        <v>256</v>
      </c>
      <c r="D77" s="58"/>
      <c r="E77" s="59"/>
      <c r="F77" s="210"/>
    </row>
    <row r="78" spans="2:6" ht="21.95" customHeight="1" x14ac:dyDescent="0.25">
      <c r="B78" s="208">
        <f t="shared" si="1"/>
        <v>47</v>
      </c>
      <c r="C78" s="211" t="s">
        <v>257</v>
      </c>
      <c r="D78" s="58"/>
      <c r="E78" s="59"/>
      <c r="F78" s="210"/>
    </row>
    <row r="79" spans="2:6" ht="21.95" customHeight="1" x14ac:dyDescent="0.25">
      <c r="B79" s="208">
        <f t="shared" si="1"/>
        <v>48</v>
      </c>
      <c r="C79" s="209" t="s">
        <v>258</v>
      </c>
      <c r="D79" s="58"/>
      <c r="E79" s="59"/>
      <c r="F79" s="210"/>
    </row>
    <row r="80" spans="2:6" ht="21.95" customHeight="1" x14ac:dyDescent="0.25">
      <c r="B80" s="208">
        <f t="shared" si="1"/>
        <v>49</v>
      </c>
      <c r="C80" s="211" t="s">
        <v>259</v>
      </c>
      <c r="D80" s="58"/>
      <c r="E80" s="59"/>
      <c r="F80" s="210"/>
    </row>
    <row r="81" spans="2:6" ht="21.95" customHeight="1" x14ac:dyDescent="0.25">
      <c r="B81" s="62">
        <f t="shared" si="1"/>
        <v>50</v>
      </c>
      <c r="C81" s="211" t="s">
        <v>260</v>
      </c>
      <c r="D81" s="58"/>
      <c r="E81" s="59"/>
      <c r="F81" s="210"/>
    </row>
    <row r="82" spans="2:6" ht="21.95" customHeight="1" x14ac:dyDescent="0.25">
      <c r="B82" s="208">
        <f t="shared" si="1"/>
        <v>51</v>
      </c>
      <c r="C82" s="211" t="s">
        <v>413</v>
      </c>
      <c r="D82" s="58"/>
      <c r="E82" s="59"/>
      <c r="F82" s="210"/>
    </row>
    <row r="83" spans="2:6" ht="21.95" customHeight="1" x14ac:dyDescent="0.25">
      <c r="B83" s="208">
        <f t="shared" si="1"/>
        <v>52</v>
      </c>
      <c r="C83" s="211" t="s">
        <v>261</v>
      </c>
      <c r="D83" s="58"/>
      <c r="E83" s="59"/>
      <c r="F83" s="210"/>
    </row>
    <row r="84" spans="2:6" ht="21.95" customHeight="1" x14ac:dyDescent="0.25">
      <c r="B84" s="208">
        <f t="shared" si="1"/>
        <v>53</v>
      </c>
      <c r="C84" s="211" t="s">
        <v>262</v>
      </c>
      <c r="D84" s="58"/>
      <c r="E84" s="59"/>
      <c r="F84" s="210"/>
    </row>
    <row r="85" spans="2:6" ht="21.95" customHeight="1" x14ac:dyDescent="0.25">
      <c r="B85" s="208">
        <f t="shared" si="1"/>
        <v>54</v>
      </c>
      <c r="C85" s="209" t="s">
        <v>263</v>
      </c>
      <c r="D85" s="58"/>
      <c r="E85" s="59"/>
      <c r="F85" s="210"/>
    </row>
    <row r="86" spans="2:6" ht="21.95" customHeight="1" x14ac:dyDescent="0.25">
      <c r="B86" s="62">
        <f t="shared" si="1"/>
        <v>55</v>
      </c>
      <c r="C86" s="209" t="s">
        <v>474</v>
      </c>
      <c r="D86" s="58"/>
      <c r="E86" s="59"/>
      <c r="F86" s="210"/>
    </row>
    <row r="87" spans="2:6" ht="21.95" customHeight="1" x14ac:dyDescent="0.25">
      <c r="B87" s="208">
        <f t="shared" si="1"/>
        <v>56</v>
      </c>
      <c r="C87" s="211" t="s">
        <v>264</v>
      </c>
      <c r="D87" s="58"/>
      <c r="E87" s="59"/>
      <c r="F87" s="210"/>
    </row>
    <row r="88" spans="2:6" ht="21.95" customHeight="1" x14ac:dyDescent="0.25">
      <c r="B88" s="208">
        <f t="shared" si="1"/>
        <v>57</v>
      </c>
      <c r="C88" s="211" t="s">
        <v>407</v>
      </c>
      <c r="D88" s="58"/>
      <c r="E88" s="59"/>
      <c r="F88" s="210"/>
    </row>
    <row r="89" spans="2:6" ht="21.95" customHeight="1" x14ac:dyDescent="0.25">
      <c r="B89" s="208">
        <f t="shared" si="1"/>
        <v>58</v>
      </c>
      <c r="C89" s="211" t="s">
        <v>265</v>
      </c>
      <c r="D89" s="58"/>
      <c r="E89" s="59"/>
      <c r="F89" s="210"/>
    </row>
    <row r="90" spans="2:6" ht="21.95" customHeight="1" x14ac:dyDescent="0.25">
      <c r="B90" s="62">
        <f t="shared" si="1"/>
        <v>59</v>
      </c>
      <c r="C90" s="211" t="s">
        <v>219</v>
      </c>
      <c r="D90" s="58"/>
      <c r="E90" s="59"/>
      <c r="F90" s="210"/>
    </row>
    <row r="91" spans="2:6" ht="21.95" customHeight="1" x14ac:dyDescent="0.25">
      <c r="B91" s="208">
        <f t="shared" si="1"/>
        <v>60</v>
      </c>
      <c r="C91" s="211" t="s">
        <v>266</v>
      </c>
      <c r="D91" s="58"/>
      <c r="E91" s="59"/>
      <c r="F91" s="210"/>
    </row>
    <row r="92" spans="2:6" ht="21.95" customHeight="1" x14ac:dyDescent="0.25">
      <c r="B92" s="62">
        <f t="shared" si="1"/>
        <v>61</v>
      </c>
      <c r="C92" s="211" t="s">
        <v>414</v>
      </c>
      <c r="D92" s="58"/>
      <c r="E92" s="59"/>
      <c r="F92" s="210"/>
    </row>
    <row r="93" spans="2:6" ht="21.95" customHeight="1" x14ac:dyDescent="0.25">
      <c r="B93" s="208">
        <f t="shared" si="1"/>
        <v>62</v>
      </c>
      <c r="C93" s="211" t="s">
        <v>267</v>
      </c>
      <c r="D93" s="58"/>
      <c r="E93" s="59"/>
      <c r="F93" s="210"/>
    </row>
    <row r="94" spans="2:6" ht="21.95" customHeight="1" x14ac:dyDescent="0.25">
      <c r="B94" s="62">
        <f t="shared" si="1"/>
        <v>63</v>
      </c>
      <c r="C94" s="211" t="s">
        <v>405</v>
      </c>
      <c r="D94" s="58"/>
      <c r="E94" s="59"/>
      <c r="F94" s="210"/>
    </row>
    <row r="95" spans="2:6" ht="21.95" customHeight="1" x14ac:dyDescent="0.25">
      <c r="B95" s="208">
        <f t="shared" si="1"/>
        <v>64</v>
      </c>
      <c r="C95" s="209" t="s">
        <v>268</v>
      </c>
      <c r="D95" s="58"/>
      <c r="E95" s="59"/>
      <c r="F95" s="210"/>
    </row>
    <row r="96" spans="2:6" ht="21.95" customHeight="1" x14ac:dyDescent="0.25">
      <c r="B96" s="208">
        <f t="shared" ref="B96:B127" si="2">ROW()-31</f>
        <v>65</v>
      </c>
      <c r="C96" s="209" t="s">
        <v>415</v>
      </c>
      <c r="D96" s="58"/>
      <c r="E96" s="59"/>
      <c r="F96" s="210"/>
    </row>
    <row r="97" spans="2:6" ht="21.95" customHeight="1" x14ac:dyDescent="0.25">
      <c r="B97" s="62">
        <f t="shared" si="2"/>
        <v>66</v>
      </c>
      <c r="C97" s="211" t="s">
        <v>269</v>
      </c>
      <c r="D97" s="58"/>
      <c r="E97" s="59"/>
      <c r="F97" s="210"/>
    </row>
    <row r="98" spans="2:6" ht="21.95" customHeight="1" x14ac:dyDescent="0.25">
      <c r="B98" s="208">
        <f t="shared" si="2"/>
        <v>67</v>
      </c>
      <c r="C98" s="211" t="s">
        <v>475</v>
      </c>
      <c r="D98" s="58"/>
      <c r="E98" s="59"/>
      <c r="F98" s="210"/>
    </row>
    <row r="99" spans="2:6" ht="21.95" customHeight="1" x14ac:dyDescent="0.25">
      <c r="B99" s="208">
        <f t="shared" si="2"/>
        <v>68</v>
      </c>
      <c r="C99" s="211" t="s">
        <v>270</v>
      </c>
      <c r="D99" s="58"/>
      <c r="E99" s="59"/>
      <c r="F99" s="210"/>
    </row>
    <row r="100" spans="2:6" ht="21.95" customHeight="1" x14ac:dyDescent="0.25">
      <c r="B100" s="208">
        <f t="shared" si="2"/>
        <v>69</v>
      </c>
      <c r="C100" s="211" t="s">
        <v>419</v>
      </c>
      <c r="D100" s="58"/>
      <c r="E100" s="59"/>
      <c r="F100" s="210"/>
    </row>
    <row r="101" spans="2:6" ht="21.95" customHeight="1" x14ac:dyDescent="0.25">
      <c r="B101" s="208">
        <f t="shared" si="2"/>
        <v>70</v>
      </c>
      <c r="C101" s="211" t="s">
        <v>369</v>
      </c>
      <c r="D101" s="58"/>
      <c r="E101" s="59"/>
      <c r="F101" s="210"/>
    </row>
    <row r="102" spans="2:6" ht="21.95" customHeight="1" x14ac:dyDescent="0.25">
      <c r="B102" s="62">
        <f t="shared" si="2"/>
        <v>71</v>
      </c>
      <c r="C102" s="211" t="s">
        <v>271</v>
      </c>
      <c r="D102" s="58"/>
      <c r="E102" s="59"/>
      <c r="F102" s="210"/>
    </row>
    <row r="103" spans="2:6" ht="21.95" customHeight="1" x14ac:dyDescent="0.25">
      <c r="B103" s="208">
        <f t="shared" si="2"/>
        <v>72</v>
      </c>
      <c r="C103" s="211" t="s">
        <v>272</v>
      </c>
      <c r="D103" s="58"/>
      <c r="E103" s="59"/>
      <c r="F103" s="210"/>
    </row>
    <row r="104" spans="2:6" ht="21.95" customHeight="1" x14ac:dyDescent="0.25">
      <c r="B104" s="208">
        <f t="shared" si="2"/>
        <v>73</v>
      </c>
      <c r="C104" s="211" t="s">
        <v>476</v>
      </c>
      <c r="D104" s="58"/>
      <c r="E104" s="59"/>
      <c r="F104" s="210"/>
    </row>
    <row r="105" spans="2:6" ht="21.95" customHeight="1" x14ac:dyDescent="0.25">
      <c r="B105" s="208">
        <f t="shared" si="2"/>
        <v>74</v>
      </c>
      <c r="C105" s="211" t="s">
        <v>370</v>
      </c>
      <c r="D105" s="58"/>
      <c r="E105" s="59"/>
      <c r="F105" s="210"/>
    </row>
    <row r="106" spans="2:6" ht="21.95" customHeight="1" x14ac:dyDescent="0.25">
      <c r="B106" s="208">
        <f t="shared" si="2"/>
        <v>75</v>
      </c>
      <c r="C106" s="211" t="s">
        <v>416</v>
      </c>
      <c r="D106" s="58"/>
      <c r="E106" s="59"/>
      <c r="F106" s="210"/>
    </row>
    <row r="107" spans="2:6" ht="21.95" customHeight="1" x14ac:dyDescent="0.25">
      <c r="B107" s="208">
        <f t="shared" si="2"/>
        <v>76</v>
      </c>
      <c r="C107" s="209" t="s">
        <v>273</v>
      </c>
      <c r="D107" s="58"/>
      <c r="E107" s="59"/>
      <c r="F107" s="210"/>
    </row>
    <row r="108" spans="2:6" ht="21.95" customHeight="1" x14ac:dyDescent="0.25">
      <c r="B108" s="208">
        <f t="shared" si="2"/>
        <v>77</v>
      </c>
      <c r="C108" s="211" t="s">
        <v>360</v>
      </c>
      <c r="D108" s="58"/>
      <c r="E108" s="59"/>
      <c r="F108" s="210"/>
    </row>
    <row r="109" spans="2:6" ht="21.95" customHeight="1" x14ac:dyDescent="0.25">
      <c r="B109" s="208">
        <f t="shared" si="2"/>
        <v>78</v>
      </c>
      <c r="C109" s="211" t="s">
        <v>274</v>
      </c>
      <c r="D109" s="58"/>
      <c r="E109" s="59"/>
      <c r="F109" s="210"/>
    </row>
    <row r="110" spans="2:6" ht="21.95" customHeight="1" x14ac:dyDescent="0.25">
      <c r="B110" s="208">
        <f t="shared" si="2"/>
        <v>79</v>
      </c>
      <c r="C110" s="211" t="s">
        <v>361</v>
      </c>
      <c r="D110" s="58"/>
      <c r="E110" s="59"/>
      <c r="F110" s="210"/>
    </row>
    <row r="111" spans="2:6" ht="21.95" customHeight="1" x14ac:dyDescent="0.25">
      <c r="B111" s="208">
        <f t="shared" si="2"/>
        <v>80</v>
      </c>
      <c r="C111" s="211" t="s">
        <v>477</v>
      </c>
      <c r="D111" s="58"/>
      <c r="E111" s="59"/>
      <c r="F111" s="210"/>
    </row>
    <row r="112" spans="2:6" ht="21.95" customHeight="1" x14ac:dyDescent="0.25">
      <c r="B112" s="208">
        <f t="shared" si="2"/>
        <v>81</v>
      </c>
      <c r="C112" s="211" t="s">
        <v>275</v>
      </c>
      <c r="D112" s="58"/>
      <c r="E112" s="59"/>
      <c r="F112" s="210"/>
    </row>
    <row r="113" spans="2:6" ht="21.95" customHeight="1" x14ac:dyDescent="0.25">
      <c r="B113" s="208">
        <f t="shared" si="2"/>
        <v>82</v>
      </c>
      <c r="C113" s="209" t="s">
        <v>276</v>
      </c>
      <c r="D113" s="58"/>
      <c r="E113" s="59"/>
      <c r="F113" s="210"/>
    </row>
    <row r="114" spans="2:6" ht="21.95" customHeight="1" x14ac:dyDescent="0.25">
      <c r="B114" s="208">
        <f t="shared" si="2"/>
        <v>83</v>
      </c>
      <c r="C114" s="209" t="s">
        <v>371</v>
      </c>
      <c r="D114" s="58"/>
      <c r="E114" s="59"/>
      <c r="F114" s="210"/>
    </row>
    <row r="115" spans="2:6" ht="21.95" customHeight="1" x14ac:dyDescent="0.25">
      <c r="B115" s="208">
        <f t="shared" si="2"/>
        <v>84</v>
      </c>
      <c r="C115" s="211" t="s">
        <v>277</v>
      </c>
      <c r="D115" s="58"/>
      <c r="E115" s="59"/>
      <c r="F115" s="210"/>
    </row>
    <row r="116" spans="2:6" ht="21.95" customHeight="1" x14ac:dyDescent="0.25">
      <c r="B116" s="208">
        <f t="shared" si="2"/>
        <v>85</v>
      </c>
      <c r="C116" s="211" t="s">
        <v>278</v>
      </c>
      <c r="D116" s="58"/>
      <c r="E116" s="59"/>
      <c r="F116" s="210"/>
    </row>
    <row r="117" spans="2:6" ht="21.95" customHeight="1" x14ac:dyDescent="0.25">
      <c r="B117" s="208">
        <f t="shared" si="2"/>
        <v>86</v>
      </c>
      <c r="C117" s="211" t="s">
        <v>279</v>
      </c>
      <c r="D117" s="58"/>
      <c r="E117" s="59"/>
      <c r="F117" s="210"/>
    </row>
    <row r="118" spans="2:6" ht="21.95" customHeight="1" x14ac:dyDescent="0.25">
      <c r="B118" s="208">
        <f t="shared" si="2"/>
        <v>87</v>
      </c>
      <c r="C118" s="211" t="s">
        <v>280</v>
      </c>
      <c r="D118" s="58"/>
      <c r="E118" s="59"/>
      <c r="F118" s="210"/>
    </row>
    <row r="119" spans="2:6" ht="21.95" customHeight="1" x14ac:dyDescent="0.25">
      <c r="B119" s="208">
        <f t="shared" si="2"/>
        <v>88</v>
      </c>
      <c r="C119" s="209" t="s">
        <v>281</v>
      </c>
      <c r="D119" s="58"/>
      <c r="E119" s="59"/>
      <c r="F119" s="210"/>
    </row>
    <row r="120" spans="2:6" ht="21.95" customHeight="1" x14ac:dyDescent="0.25">
      <c r="B120" s="208">
        <f t="shared" si="2"/>
        <v>89</v>
      </c>
      <c r="C120" s="211" t="s">
        <v>282</v>
      </c>
      <c r="D120" s="58"/>
      <c r="E120" s="59"/>
      <c r="F120" s="210"/>
    </row>
    <row r="121" spans="2:6" ht="21.95" customHeight="1" x14ac:dyDescent="0.25">
      <c r="B121" s="208">
        <f t="shared" si="2"/>
        <v>90</v>
      </c>
      <c r="C121" s="211" t="s">
        <v>283</v>
      </c>
      <c r="D121" s="58"/>
      <c r="E121" s="59"/>
      <c r="F121" s="210"/>
    </row>
    <row r="122" spans="2:6" ht="21.95" customHeight="1" x14ac:dyDescent="0.25">
      <c r="B122" s="208">
        <f t="shared" si="2"/>
        <v>91</v>
      </c>
      <c r="C122" s="211" t="s">
        <v>284</v>
      </c>
      <c r="D122" s="58"/>
      <c r="E122" s="59"/>
      <c r="F122" s="210"/>
    </row>
    <row r="123" spans="2:6" ht="21.95" customHeight="1" x14ac:dyDescent="0.25">
      <c r="B123" s="208">
        <f t="shared" si="2"/>
        <v>92</v>
      </c>
      <c r="C123" s="211" t="s">
        <v>285</v>
      </c>
      <c r="D123" s="58"/>
      <c r="E123" s="59"/>
      <c r="F123" s="210"/>
    </row>
    <row r="124" spans="2:6" ht="21.95" customHeight="1" x14ac:dyDescent="0.25">
      <c r="B124" s="208">
        <f t="shared" si="2"/>
        <v>93</v>
      </c>
      <c r="C124" s="211" t="s">
        <v>286</v>
      </c>
      <c r="D124" s="58"/>
      <c r="E124" s="59"/>
      <c r="F124" s="210"/>
    </row>
    <row r="125" spans="2:6" ht="21.95" customHeight="1" x14ac:dyDescent="0.25">
      <c r="B125" s="208">
        <f t="shared" si="2"/>
        <v>94</v>
      </c>
      <c r="C125" s="211" t="s">
        <v>287</v>
      </c>
      <c r="D125" s="58"/>
      <c r="E125" s="59"/>
      <c r="F125" s="210"/>
    </row>
    <row r="126" spans="2:6" ht="21.95" customHeight="1" x14ac:dyDescent="0.25">
      <c r="B126" s="208">
        <f t="shared" si="2"/>
        <v>95</v>
      </c>
      <c r="C126" s="211" t="s">
        <v>288</v>
      </c>
      <c r="D126" s="58"/>
      <c r="E126" s="59"/>
      <c r="F126" s="210"/>
    </row>
    <row r="127" spans="2:6" ht="21.95" customHeight="1" x14ac:dyDescent="0.25">
      <c r="B127" s="208">
        <f t="shared" si="2"/>
        <v>96</v>
      </c>
      <c r="C127" s="211" t="s">
        <v>289</v>
      </c>
      <c r="D127" s="58"/>
      <c r="E127" s="59"/>
      <c r="F127" s="210"/>
    </row>
    <row r="128" spans="2:6" ht="21.95" customHeight="1" x14ac:dyDescent="0.25">
      <c r="B128" s="208">
        <f t="shared" ref="B128:B159" si="3">ROW()-31</f>
        <v>97</v>
      </c>
      <c r="C128" s="209" t="s">
        <v>290</v>
      </c>
      <c r="D128" s="58"/>
      <c r="E128" s="59"/>
      <c r="F128" s="210"/>
    </row>
    <row r="129" spans="2:6" ht="21.95" customHeight="1" x14ac:dyDescent="0.25">
      <c r="B129" s="208">
        <f t="shared" si="3"/>
        <v>98</v>
      </c>
      <c r="C129" s="211" t="s">
        <v>291</v>
      </c>
      <c r="D129" s="58"/>
      <c r="E129" s="59"/>
      <c r="F129" s="210"/>
    </row>
    <row r="130" spans="2:6" ht="21.95" customHeight="1" x14ac:dyDescent="0.25">
      <c r="B130" s="208">
        <f t="shared" si="3"/>
        <v>99</v>
      </c>
      <c r="C130" s="211" t="s">
        <v>372</v>
      </c>
      <c r="D130" s="58"/>
      <c r="E130" s="59"/>
      <c r="F130" s="210"/>
    </row>
    <row r="131" spans="2:6" ht="21.95" customHeight="1" x14ac:dyDescent="0.25">
      <c r="B131" s="208">
        <f t="shared" si="3"/>
        <v>100</v>
      </c>
      <c r="C131" s="211" t="s">
        <v>292</v>
      </c>
      <c r="D131" s="58"/>
      <c r="E131" s="59"/>
      <c r="F131" s="210"/>
    </row>
    <row r="132" spans="2:6" ht="21.95" customHeight="1" x14ac:dyDescent="0.25">
      <c r="B132" s="208">
        <f t="shared" si="3"/>
        <v>101</v>
      </c>
      <c r="C132" s="211" t="s">
        <v>293</v>
      </c>
      <c r="D132" s="58"/>
      <c r="E132" s="59"/>
      <c r="F132" s="210"/>
    </row>
    <row r="133" spans="2:6" ht="21.95" customHeight="1" x14ac:dyDescent="0.25">
      <c r="B133" s="208">
        <f t="shared" si="3"/>
        <v>102</v>
      </c>
      <c r="C133" s="211" t="s">
        <v>294</v>
      </c>
      <c r="D133" s="58"/>
      <c r="E133" s="59"/>
      <c r="F133" s="210"/>
    </row>
    <row r="134" spans="2:6" ht="21.95" customHeight="1" x14ac:dyDescent="0.25">
      <c r="B134" s="208">
        <f t="shared" si="3"/>
        <v>103</v>
      </c>
      <c r="C134" s="209" t="s">
        <v>295</v>
      </c>
      <c r="D134" s="58"/>
      <c r="E134" s="59"/>
      <c r="F134" s="210"/>
    </row>
    <row r="135" spans="2:6" ht="21.95" customHeight="1" x14ac:dyDescent="0.25">
      <c r="B135" s="208">
        <f t="shared" si="3"/>
        <v>104</v>
      </c>
      <c r="C135" s="211" t="s">
        <v>296</v>
      </c>
      <c r="D135" s="58"/>
      <c r="E135" s="59"/>
      <c r="F135" s="210"/>
    </row>
    <row r="136" spans="2:6" ht="21.95" customHeight="1" x14ac:dyDescent="0.25">
      <c r="B136" s="208">
        <f t="shared" si="3"/>
        <v>105</v>
      </c>
      <c r="C136" s="211" t="s">
        <v>297</v>
      </c>
      <c r="D136" s="58"/>
      <c r="E136" s="59"/>
      <c r="F136" s="210"/>
    </row>
    <row r="137" spans="2:6" ht="21.95" customHeight="1" x14ac:dyDescent="0.25">
      <c r="B137" s="208">
        <f t="shared" si="3"/>
        <v>106</v>
      </c>
      <c r="C137" s="211" t="s">
        <v>298</v>
      </c>
      <c r="D137" s="58"/>
      <c r="E137" s="59"/>
      <c r="F137" s="210"/>
    </row>
    <row r="138" spans="2:6" ht="21.95" customHeight="1" x14ac:dyDescent="0.25">
      <c r="B138" s="62">
        <f t="shared" si="3"/>
        <v>107</v>
      </c>
      <c r="C138" s="211" t="s">
        <v>299</v>
      </c>
      <c r="D138" s="58"/>
      <c r="E138" s="59"/>
      <c r="F138" s="210"/>
    </row>
    <row r="139" spans="2:6" ht="21.95" customHeight="1" x14ac:dyDescent="0.25">
      <c r="B139" s="208">
        <f t="shared" si="3"/>
        <v>108</v>
      </c>
      <c r="C139" s="209" t="s">
        <v>300</v>
      </c>
      <c r="D139" s="58"/>
      <c r="E139" s="59"/>
      <c r="F139" s="210"/>
    </row>
    <row r="140" spans="2:6" ht="21.95" customHeight="1" x14ac:dyDescent="0.25">
      <c r="B140" s="208">
        <f t="shared" si="3"/>
        <v>109</v>
      </c>
      <c r="C140" s="211" t="s">
        <v>301</v>
      </c>
      <c r="D140" s="58"/>
      <c r="E140" s="59"/>
      <c r="F140" s="210"/>
    </row>
    <row r="141" spans="2:6" ht="21.95" customHeight="1" x14ac:dyDescent="0.25">
      <c r="B141" s="208">
        <f t="shared" si="3"/>
        <v>110</v>
      </c>
      <c r="C141" s="211" t="s">
        <v>302</v>
      </c>
      <c r="D141" s="58"/>
      <c r="E141" s="59"/>
      <c r="F141" s="210"/>
    </row>
    <row r="142" spans="2:6" ht="21.95" customHeight="1" x14ac:dyDescent="0.25">
      <c r="B142" s="208">
        <f t="shared" si="3"/>
        <v>111</v>
      </c>
      <c r="C142" s="211" t="s">
        <v>303</v>
      </c>
      <c r="D142" s="58"/>
      <c r="E142" s="59"/>
      <c r="F142" s="210"/>
    </row>
    <row r="143" spans="2:6" ht="21.95" customHeight="1" x14ac:dyDescent="0.25">
      <c r="B143" s="208">
        <f t="shared" si="3"/>
        <v>112</v>
      </c>
      <c r="C143" s="211" t="s">
        <v>420</v>
      </c>
      <c r="D143" s="58"/>
      <c r="E143" s="59"/>
      <c r="F143" s="210"/>
    </row>
    <row r="144" spans="2:6" ht="21.95" customHeight="1" x14ac:dyDescent="0.25">
      <c r="B144" s="62">
        <f t="shared" si="3"/>
        <v>113</v>
      </c>
      <c r="C144" s="211" t="s">
        <v>304</v>
      </c>
      <c r="D144" s="58"/>
      <c r="E144" s="59"/>
      <c r="F144" s="210"/>
    </row>
    <row r="145" spans="2:6" ht="21.95" customHeight="1" x14ac:dyDescent="0.25">
      <c r="B145" s="208">
        <f t="shared" si="3"/>
        <v>114</v>
      </c>
      <c r="C145" s="211" t="s">
        <v>373</v>
      </c>
      <c r="D145" s="58"/>
      <c r="E145" s="59"/>
      <c r="F145" s="210"/>
    </row>
    <row r="146" spans="2:6" ht="21.95" customHeight="1" x14ac:dyDescent="0.25">
      <c r="B146" s="208">
        <f t="shared" si="3"/>
        <v>115</v>
      </c>
      <c r="C146" s="209" t="s">
        <v>305</v>
      </c>
      <c r="D146" s="58"/>
      <c r="E146" s="59"/>
      <c r="F146" s="210"/>
    </row>
    <row r="147" spans="2:6" ht="21.95" customHeight="1" x14ac:dyDescent="0.25">
      <c r="B147" s="62">
        <f t="shared" si="3"/>
        <v>116</v>
      </c>
      <c r="C147" s="211" t="s">
        <v>306</v>
      </c>
      <c r="D147" s="58"/>
      <c r="E147" s="59"/>
      <c r="F147" s="210"/>
    </row>
    <row r="148" spans="2:6" ht="21.95" customHeight="1" x14ac:dyDescent="0.25">
      <c r="B148" s="208">
        <f t="shared" si="3"/>
        <v>117</v>
      </c>
      <c r="C148" s="211" t="s">
        <v>307</v>
      </c>
      <c r="D148" s="58"/>
      <c r="E148" s="59"/>
      <c r="F148" s="210"/>
    </row>
    <row r="149" spans="2:6" ht="21.95" customHeight="1" x14ac:dyDescent="0.25">
      <c r="B149" s="208">
        <f t="shared" si="3"/>
        <v>118</v>
      </c>
      <c r="C149" s="211" t="s">
        <v>418</v>
      </c>
      <c r="D149" s="58"/>
      <c r="E149" s="59"/>
      <c r="F149" s="210"/>
    </row>
    <row r="150" spans="2:6" ht="21.95" customHeight="1" x14ac:dyDescent="0.25">
      <c r="B150" s="62">
        <f t="shared" si="3"/>
        <v>119</v>
      </c>
      <c r="C150" s="211" t="s">
        <v>362</v>
      </c>
      <c r="D150" s="58"/>
      <c r="E150" s="59"/>
      <c r="F150" s="210"/>
    </row>
    <row r="151" spans="2:6" ht="21.95" customHeight="1" x14ac:dyDescent="0.25">
      <c r="B151" s="208">
        <f t="shared" si="3"/>
        <v>120</v>
      </c>
      <c r="C151" s="211" t="s">
        <v>308</v>
      </c>
      <c r="D151" s="58"/>
      <c r="E151" s="59"/>
      <c r="F151" s="210"/>
    </row>
    <row r="152" spans="2:6" ht="21.95" customHeight="1" x14ac:dyDescent="0.25">
      <c r="B152" s="208">
        <f t="shared" si="3"/>
        <v>121</v>
      </c>
      <c r="C152" s="211" t="s">
        <v>421</v>
      </c>
      <c r="D152" s="58"/>
      <c r="E152" s="59"/>
      <c r="F152" s="210"/>
    </row>
    <row r="153" spans="2:6" ht="21.95" customHeight="1" x14ac:dyDescent="0.25">
      <c r="B153" s="208">
        <f t="shared" si="3"/>
        <v>122</v>
      </c>
      <c r="C153" s="209" t="s">
        <v>309</v>
      </c>
      <c r="D153" s="58"/>
      <c r="E153" s="59"/>
      <c r="F153" s="210"/>
    </row>
    <row r="154" spans="2:6" ht="21.95" customHeight="1" x14ac:dyDescent="0.25">
      <c r="B154" s="208">
        <f t="shared" si="3"/>
        <v>123</v>
      </c>
      <c r="C154" s="211" t="s">
        <v>310</v>
      </c>
      <c r="D154" s="58"/>
      <c r="E154" s="59"/>
      <c r="F154" s="210"/>
    </row>
    <row r="155" spans="2:6" ht="21.95" customHeight="1" x14ac:dyDescent="0.25">
      <c r="B155" s="208">
        <f t="shared" si="3"/>
        <v>124</v>
      </c>
      <c r="C155" s="211" t="s">
        <v>417</v>
      </c>
      <c r="D155" s="58"/>
      <c r="E155" s="59"/>
      <c r="F155" s="210"/>
    </row>
    <row r="156" spans="2:6" ht="21.95" customHeight="1" x14ac:dyDescent="0.25">
      <c r="B156" s="208">
        <f t="shared" si="3"/>
        <v>125</v>
      </c>
      <c r="C156" s="211" t="s">
        <v>311</v>
      </c>
      <c r="D156" s="58"/>
      <c r="E156" s="59"/>
      <c r="F156" s="210"/>
    </row>
    <row r="157" spans="2:6" ht="21.95" customHeight="1" x14ac:dyDescent="0.25">
      <c r="B157" s="62">
        <f t="shared" si="3"/>
        <v>126</v>
      </c>
      <c r="C157" s="211" t="s">
        <v>312</v>
      </c>
      <c r="D157" s="58"/>
      <c r="E157" s="59"/>
      <c r="F157" s="210"/>
    </row>
    <row r="158" spans="2:6" ht="21.95" customHeight="1" x14ac:dyDescent="0.25">
      <c r="B158" s="208">
        <f t="shared" si="3"/>
        <v>127</v>
      </c>
      <c r="C158" s="211" t="s">
        <v>313</v>
      </c>
      <c r="D158" s="58"/>
      <c r="E158" s="59"/>
      <c r="F158" s="210"/>
    </row>
    <row r="159" spans="2:6" ht="21.95" customHeight="1" x14ac:dyDescent="0.25">
      <c r="B159" s="208">
        <f t="shared" si="3"/>
        <v>128</v>
      </c>
      <c r="C159" s="209" t="s">
        <v>314</v>
      </c>
      <c r="D159" s="58"/>
      <c r="E159" s="59"/>
      <c r="F159" s="210"/>
    </row>
    <row r="160" spans="2:6" ht="21.95" customHeight="1" x14ac:dyDescent="0.25">
      <c r="B160" s="208">
        <f t="shared" ref="B160:B191" si="4">ROW()-31</f>
        <v>129</v>
      </c>
      <c r="C160" s="211" t="s">
        <v>367</v>
      </c>
      <c r="D160" s="58"/>
      <c r="E160" s="59"/>
      <c r="F160" s="210"/>
    </row>
    <row r="161" spans="2:6" ht="21.95" customHeight="1" x14ac:dyDescent="0.25">
      <c r="B161" s="208">
        <f t="shared" si="4"/>
        <v>130</v>
      </c>
      <c r="C161" s="211" t="s">
        <v>315</v>
      </c>
      <c r="D161" s="58"/>
      <c r="E161" s="59"/>
      <c r="F161" s="210"/>
    </row>
    <row r="162" spans="2:6" ht="21.95" customHeight="1" x14ac:dyDescent="0.25">
      <c r="B162" s="208">
        <f t="shared" si="4"/>
        <v>131</v>
      </c>
      <c r="C162" s="211" t="s">
        <v>478</v>
      </c>
      <c r="D162" s="58"/>
      <c r="E162" s="59"/>
      <c r="F162" s="210"/>
    </row>
    <row r="163" spans="2:6" ht="21.95" customHeight="1" x14ac:dyDescent="0.25">
      <c r="B163" s="208">
        <f t="shared" si="4"/>
        <v>132</v>
      </c>
      <c r="C163" s="211" t="s">
        <v>422</v>
      </c>
      <c r="D163" s="58"/>
      <c r="E163" s="59"/>
      <c r="F163" s="210"/>
    </row>
    <row r="164" spans="2:6" ht="21.95" customHeight="1" x14ac:dyDescent="0.25">
      <c r="B164" s="208">
        <f t="shared" si="4"/>
        <v>133</v>
      </c>
      <c r="C164" s="211" t="s">
        <v>316</v>
      </c>
      <c r="D164" s="58"/>
      <c r="E164" s="59"/>
      <c r="F164" s="210"/>
    </row>
    <row r="165" spans="2:6" ht="21.95" customHeight="1" x14ac:dyDescent="0.25">
      <c r="B165" s="62">
        <f t="shared" si="4"/>
        <v>134</v>
      </c>
      <c r="C165" s="211" t="s">
        <v>317</v>
      </c>
      <c r="D165" s="58"/>
      <c r="E165" s="59"/>
      <c r="F165" s="210"/>
    </row>
    <row r="166" spans="2:6" ht="21.95" customHeight="1" x14ac:dyDescent="0.25">
      <c r="B166" s="208">
        <f t="shared" si="4"/>
        <v>135</v>
      </c>
      <c r="C166" s="209" t="s">
        <v>318</v>
      </c>
      <c r="D166" s="58"/>
      <c r="E166" s="59"/>
      <c r="F166" s="210"/>
    </row>
    <row r="167" spans="2:6" ht="21.95" customHeight="1" x14ac:dyDescent="0.25">
      <c r="B167" s="208">
        <f t="shared" si="4"/>
        <v>136</v>
      </c>
      <c r="C167" s="211" t="s">
        <v>319</v>
      </c>
      <c r="D167" s="58"/>
      <c r="E167" s="59"/>
      <c r="F167" s="210"/>
    </row>
    <row r="168" spans="2:6" ht="21.95" customHeight="1" x14ac:dyDescent="0.25">
      <c r="B168" s="208">
        <f t="shared" si="4"/>
        <v>137</v>
      </c>
      <c r="C168" s="211" t="s">
        <v>320</v>
      </c>
      <c r="D168" s="58"/>
      <c r="E168" s="59"/>
      <c r="F168" s="210"/>
    </row>
    <row r="169" spans="2:6" ht="21.95" customHeight="1" x14ac:dyDescent="0.25">
      <c r="B169" s="208">
        <f t="shared" si="4"/>
        <v>138</v>
      </c>
      <c r="C169" s="211" t="s">
        <v>374</v>
      </c>
      <c r="D169" s="58"/>
      <c r="E169" s="59"/>
      <c r="F169" s="210"/>
    </row>
    <row r="170" spans="2:6" ht="21.95" customHeight="1" x14ac:dyDescent="0.25">
      <c r="B170" s="208">
        <f t="shared" si="4"/>
        <v>139</v>
      </c>
      <c r="C170" s="211" t="s">
        <v>321</v>
      </c>
      <c r="D170" s="58"/>
      <c r="E170" s="59"/>
      <c r="F170" s="210"/>
    </row>
    <row r="171" spans="2:6" ht="21.95" customHeight="1" x14ac:dyDescent="0.25">
      <c r="B171" s="208">
        <f t="shared" si="4"/>
        <v>140</v>
      </c>
      <c r="C171" s="211" t="s">
        <v>406</v>
      </c>
      <c r="D171" s="58"/>
      <c r="E171" s="59"/>
      <c r="F171" s="210"/>
    </row>
    <row r="172" spans="2:6" ht="21.95" customHeight="1" x14ac:dyDescent="0.25">
      <c r="B172" s="208">
        <f t="shared" si="4"/>
        <v>141</v>
      </c>
      <c r="C172" s="211" t="s">
        <v>322</v>
      </c>
      <c r="D172" s="58"/>
      <c r="E172" s="59"/>
      <c r="F172" s="210"/>
    </row>
    <row r="173" spans="2:6" ht="21.95" customHeight="1" x14ac:dyDescent="0.25">
      <c r="B173" s="208">
        <f t="shared" si="4"/>
        <v>142</v>
      </c>
      <c r="C173" s="209" t="s">
        <v>323</v>
      </c>
      <c r="D173" s="58"/>
      <c r="E173" s="59"/>
      <c r="F173" s="210"/>
    </row>
    <row r="174" spans="2:6" ht="21.95" customHeight="1" x14ac:dyDescent="0.25">
      <c r="B174" s="208">
        <f t="shared" si="4"/>
        <v>143</v>
      </c>
      <c r="C174" s="211" t="s">
        <v>324</v>
      </c>
      <c r="D174" s="58"/>
      <c r="E174" s="59"/>
      <c r="F174" s="210"/>
    </row>
    <row r="175" spans="2:6" ht="21.95" customHeight="1" x14ac:dyDescent="0.25">
      <c r="B175" s="208">
        <f t="shared" si="4"/>
        <v>144</v>
      </c>
      <c r="C175" s="211" t="s">
        <v>325</v>
      </c>
      <c r="D175" s="58"/>
      <c r="E175" s="59"/>
      <c r="F175" s="210"/>
    </row>
    <row r="176" spans="2:6" ht="21.95" customHeight="1" x14ac:dyDescent="0.25">
      <c r="B176" s="208">
        <f t="shared" si="4"/>
        <v>145</v>
      </c>
      <c r="C176" s="211" t="s">
        <v>326</v>
      </c>
      <c r="D176" s="58"/>
      <c r="E176" s="59"/>
      <c r="F176" s="210"/>
    </row>
    <row r="177" spans="2:6" ht="21.95" customHeight="1" x14ac:dyDescent="0.25">
      <c r="B177" s="208">
        <f t="shared" si="4"/>
        <v>146</v>
      </c>
      <c r="C177" s="211" t="s">
        <v>375</v>
      </c>
      <c r="D177" s="58"/>
      <c r="E177" s="59"/>
      <c r="F177" s="210"/>
    </row>
    <row r="178" spans="2:6" ht="21.95" customHeight="1" x14ac:dyDescent="0.25">
      <c r="B178" s="208">
        <f t="shared" si="4"/>
        <v>147</v>
      </c>
      <c r="C178" s="211" t="s">
        <v>327</v>
      </c>
      <c r="D178" s="58"/>
      <c r="E178" s="59"/>
      <c r="F178" s="210"/>
    </row>
    <row r="179" spans="2:6" ht="21.95" customHeight="1" x14ac:dyDescent="0.25">
      <c r="B179" s="208">
        <f t="shared" si="4"/>
        <v>148</v>
      </c>
      <c r="C179" s="211" t="s">
        <v>376</v>
      </c>
      <c r="D179" s="58"/>
      <c r="E179" s="59"/>
      <c r="F179" s="210"/>
    </row>
    <row r="180" spans="2:6" ht="21.95" customHeight="1" x14ac:dyDescent="0.25">
      <c r="B180" s="208">
        <f t="shared" si="4"/>
        <v>149</v>
      </c>
      <c r="C180" s="211" t="s">
        <v>377</v>
      </c>
      <c r="D180" s="58"/>
      <c r="E180" s="59"/>
      <c r="F180" s="210"/>
    </row>
    <row r="181" spans="2:6" ht="21.95" customHeight="1" x14ac:dyDescent="0.25">
      <c r="B181" s="208">
        <f t="shared" si="4"/>
        <v>150</v>
      </c>
      <c r="C181" s="211" t="s">
        <v>378</v>
      </c>
      <c r="D181" s="58"/>
      <c r="E181" s="59"/>
      <c r="F181" s="210"/>
    </row>
    <row r="182" spans="2:6" ht="21.95" customHeight="1" x14ac:dyDescent="0.25">
      <c r="B182" s="208">
        <f t="shared" si="4"/>
        <v>151</v>
      </c>
      <c r="C182" s="211" t="s">
        <v>379</v>
      </c>
      <c r="D182" s="58"/>
      <c r="E182" s="59"/>
      <c r="F182" s="210"/>
    </row>
    <row r="183" spans="2:6" ht="21.95" customHeight="1" x14ac:dyDescent="0.25">
      <c r="B183" s="208">
        <f t="shared" si="4"/>
        <v>152</v>
      </c>
      <c r="C183" s="209" t="s">
        <v>380</v>
      </c>
      <c r="D183" s="58"/>
      <c r="E183" s="59"/>
      <c r="F183" s="210"/>
    </row>
    <row r="184" spans="2:6" ht="21.95" customHeight="1" x14ac:dyDescent="0.25">
      <c r="B184" s="208">
        <f t="shared" si="4"/>
        <v>153</v>
      </c>
      <c r="C184" s="209" t="s">
        <v>328</v>
      </c>
      <c r="D184" s="58"/>
      <c r="E184" s="59"/>
      <c r="F184" s="210"/>
    </row>
    <row r="185" spans="2:6" ht="21.95" customHeight="1" x14ac:dyDescent="0.25">
      <c r="B185" s="208">
        <f t="shared" si="4"/>
        <v>154</v>
      </c>
      <c r="C185" s="211" t="s">
        <v>329</v>
      </c>
      <c r="D185" s="58"/>
      <c r="E185" s="59"/>
      <c r="F185" s="210"/>
    </row>
    <row r="186" spans="2:6" ht="21.95" customHeight="1" x14ac:dyDescent="0.25">
      <c r="B186" s="208">
        <f t="shared" si="4"/>
        <v>155</v>
      </c>
      <c r="C186" s="211" t="s">
        <v>330</v>
      </c>
      <c r="D186" s="58"/>
      <c r="E186" s="59"/>
      <c r="F186" s="210"/>
    </row>
    <row r="187" spans="2:6" ht="21.95" customHeight="1" x14ac:dyDescent="0.25">
      <c r="B187" s="208">
        <f t="shared" si="4"/>
        <v>156</v>
      </c>
      <c r="C187" s="209" t="s">
        <v>381</v>
      </c>
      <c r="D187" s="58"/>
      <c r="E187" s="59"/>
      <c r="F187" s="210"/>
    </row>
    <row r="188" spans="2:6" ht="21.95" customHeight="1" x14ac:dyDescent="0.25">
      <c r="B188" s="208">
        <f t="shared" si="4"/>
        <v>157</v>
      </c>
      <c r="C188" s="211" t="s">
        <v>382</v>
      </c>
      <c r="D188" s="58"/>
      <c r="E188" s="59"/>
      <c r="F188" s="210"/>
    </row>
    <row r="189" spans="2:6" ht="21.95" customHeight="1" x14ac:dyDescent="0.25">
      <c r="B189" s="208">
        <f t="shared" si="4"/>
        <v>158</v>
      </c>
      <c r="C189" s="211" t="s">
        <v>331</v>
      </c>
      <c r="D189" s="58"/>
      <c r="E189" s="59"/>
      <c r="F189" s="210"/>
    </row>
    <row r="190" spans="2:6" ht="21.95" customHeight="1" x14ac:dyDescent="0.25">
      <c r="B190" s="208">
        <f t="shared" si="4"/>
        <v>159</v>
      </c>
      <c r="C190" s="211" t="s">
        <v>332</v>
      </c>
      <c r="D190" s="58"/>
      <c r="E190" s="59"/>
      <c r="F190" s="210"/>
    </row>
    <row r="191" spans="2:6" ht="21.95" customHeight="1" x14ac:dyDescent="0.25">
      <c r="B191" s="208">
        <f t="shared" si="4"/>
        <v>160</v>
      </c>
      <c r="C191" s="209" t="s">
        <v>333</v>
      </c>
      <c r="D191" s="58"/>
      <c r="E191" s="59"/>
      <c r="F191" s="210"/>
    </row>
    <row r="192" spans="2:6" ht="21.95" customHeight="1" x14ac:dyDescent="0.25">
      <c r="B192" s="208">
        <f t="shared" ref="B192:B218" si="5">ROW()-31</f>
        <v>161</v>
      </c>
      <c r="C192" s="211" t="s">
        <v>334</v>
      </c>
      <c r="D192" s="58"/>
      <c r="E192" s="59"/>
      <c r="F192" s="210"/>
    </row>
    <row r="193" spans="2:6" ht="21.95" customHeight="1" x14ac:dyDescent="0.25">
      <c r="B193" s="208">
        <f t="shared" si="5"/>
        <v>162</v>
      </c>
      <c r="C193" s="211" t="s">
        <v>383</v>
      </c>
      <c r="D193" s="58"/>
      <c r="E193" s="59"/>
      <c r="F193" s="210"/>
    </row>
    <row r="194" spans="2:6" ht="21.95" customHeight="1" x14ac:dyDescent="0.25">
      <c r="B194" s="208">
        <f t="shared" si="5"/>
        <v>163</v>
      </c>
      <c r="C194" s="211" t="s">
        <v>335</v>
      </c>
      <c r="D194" s="58"/>
      <c r="E194" s="59"/>
      <c r="F194" s="210"/>
    </row>
    <row r="195" spans="2:6" ht="21.95" customHeight="1" x14ac:dyDescent="0.25">
      <c r="B195" s="208">
        <f t="shared" si="5"/>
        <v>164</v>
      </c>
      <c r="C195" s="211" t="s">
        <v>363</v>
      </c>
      <c r="D195" s="58"/>
      <c r="E195" s="59"/>
      <c r="F195" s="210"/>
    </row>
    <row r="196" spans="2:6" ht="21.95" customHeight="1" x14ac:dyDescent="0.25">
      <c r="B196" s="208">
        <f t="shared" si="5"/>
        <v>165</v>
      </c>
      <c r="C196" s="211" t="s">
        <v>336</v>
      </c>
      <c r="D196" s="58"/>
      <c r="E196" s="59"/>
      <c r="F196" s="210"/>
    </row>
    <row r="197" spans="2:6" ht="21.95" customHeight="1" x14ac:dyDescent="0.25">
      <c r="B197" s="208">
        <f t="shared" si="5"/>
        <v>166</v>
      </c>
      <c r="C197" s="209" t="s">
        <v>337</v>
      </c>
      <c r="D197" s="58"/>
      <c r="E197" s="59"/>
      <c r="F197" s="210"/>
    </row>
    <row r="198" spans="2:6" ht="21.95" customHeight="1" x14ac:dyDescent="0.25">
      <c r="B198" s="208">
        <f t="shared" si="5"/>
        <v>167</v>
      </c>
      <c r="C198" s="211" t="s">
        <v>364</v>
      </c>
      <c r="D198" s="58"/>
      <c r="E198" s="59"/>
      <c r="F198" s="210"/>
    </row>
    <row r="199" spans="2:6" ht="21.95" customHeight="1" x14ac:dyDescent="0.25">
      <c r="B199" s="208">
        <f t="shared" si="5"/>
        <v>168</v>
      </c>
      <c r="C199" s="211" t="s">
        <v>338</v>
      </c>
      <c r="D199" s="58"/>
      <c r="E199" s="59"/>
      <c r="F199" s="210"/>
    </row>
    <row r="200" spans="2:6" ht="21.95" customHeight="1" x14ac:dyDescent="0.25">
      <c r="B200" s="208">
        <f t="shared" si="5"/>
        <v>169</v>
      </c>
      <c r="C200" s="211" t="s">
        <v>384</v>
      </c>
      <c r="D200" s="58"/>
      <c r="E200" s="59"/>
      <c r="F200" s="210"/>
    </row>
    <row r="201" spans="2:6" ht="21.95" customHeight="1" x14ac:dyDescent="0.25">
      <c r="B201" s="208">
        <f t="shared" si="5"/>
        <v>170</v>
      </c>
      <c r="C201" s="211" t="s">
        <v>385</v>
      </c>
      <c r="D201" s="58"/>
      <c r="E201" s="59"/>
      <c r="F201" s="210"/>
    </row>
    <row r="202" spans="2:6" ht="21.95" customHeight="1" x14ac:dyDescent="0.25">
      <c r="B202" s="208">
        <f t="shared" si="5"/>
        <v>171</v>
      </c>
      <c r="C202" s="211" t="s">
        <v>365</v>
      </c>
      <c r="D202" s="58"/>
      <c r="E202" s="59"/>
      <c r="F202" s="210"/>
    </row>
    <row r="203" spans="2:6" ht="21.95" customHeight="1" x14ac:dyDescent="0.25">
      <c r="B203" s="208">
        <f t="shared" si="5"/>
        <v>172</v>
      </c>
      <c r="C203" s="211" t="s">
        <v>386</v>
      </c>
      <c r="D203" s="58"/>
      <c r="E203" s="59"/>
      <c r="F203" s="210"/>
    </row>
    <row r="204" spans="2:6" ht="21.95" customHeight="1" x14ac:dyDescent="0.25">
      <c r="B204" s="208">
        <f t="shared" si="5"/>
        <v>173</v>
      </c>
      <c r="C204" s="211" t="s">
        <v>387</v>
      </c>
      <c r="D204" s="58"/>
      <c r="E204" s="59"/>
      <c r="F204" s="210"/>
    </row>
    <row r="205" spans="2:6" ht="21.95" customHeight="1" x14ac:dyDescent="0.25">
      <c r="B205" s="208">
        <f t="shared" si="5"/>
        <v>174</v>
      </c>
      <c r="C205" s="211" t="s">
        <v>388</v>
      </c>
      <c r="D205" s="58"/>
      <c r="E205" s="59"/>
      <c r="F205" s="210"/>
    </row>
    <row r="206" spans="2:6" ht="21.95" customHeight="1" x14ac:dyDescent="0.25">
      <c r="B206" s="208">
        <f t="shared" si="5"/>
        <v>175</v>
      </c>
      <c r="C206" s="211" t="s">
        <v>339</v>
      </c>
      <c r="D206" s="58"/>
      <c r="E206" s="59"/>
      <c r="F206" s="210"/>
    </row>
    <row r="207" spans="2:6" ht="21.95" customHeight="1" x14ac:dyDescent="0.25">
      <c r="B207" s="208">
        <f t="shared" si="5"/>
        <v>176</v>
      </c>
      <c r="C207" s="209" t="s">
        <v>340</v>
      </c>
      <c r="D207" s="58"/>
      <c r="E207" s="59"/>
      <c r="F207" s="210"/>
    </row>
    <row r="208" spans="2:6" ht="21.95" customHeight="1" x14ac:dyDescent="0.25">
      <c r="B208" s="208">
        <f t="shared" si="5"/>
        <v>177</v>
      </c>
      <c r="C208" s="211" t="s">
        <v>341</v>
      </c>
      <c r="D208" s="58"/>
      <c r="E208" s="59"/>
      <c r="F208" s="210"/>
    </row>
    <row r="209" spans="2:9" ht="21.95" customHeight="1" x14ac:dyDescent="0.25">
      <c r="B209" s="208">
        <f t="shared" si="5"/>
        <v>178</v>
      </c>
      <c r="C209" s="211" t="s">
        <v>342</v>
      </c>
      <c r="D209" s="58"/>
      <c r="E209" s="59"/>
      <c r="F209" s="210"/>
    </row>
    <row r="210" spans="2:9" ht="21.95" customHeight="1" x14ac:dyDescent="0.25">
      <c r="B210" s="208">
        <f t="shared" si="5"/>
        <v>179</v>
      </c>
      <c r="C210" s="211" t="s">
        <v>343</v>
      </c>
      <c r="D210" s="58"/>
      <c r="E210" s="59"/>
      <c r="F210" s="210"/>
    </row>
    <row r="211" spans="2:9" ht="21.95" customHeight="1" x14ac:dyDescent="0.25">
      <c r="B211" s="208">
        <f t="shared" si="5"/>
        <v>180</v>
      </c>
      <c r="C211" s="211" t="s">
        <v>344</v>
      </c>
      <c r="D211" s="58"/>
      <c r="E211" s="59"/>
      <c r="F211" s="210"/>
    </row>
    <row r="212" spans="2:9" ht="21.95" customHeight="1" x14ac:dyDescent="0.25">
      <c r="B212" s="208">
        <f t="shared" si="5"/>
        <v>181</v>
      </c>
      <c r="C212" s="209" t="s">
        <v>345</v>
      </c>
      <c r="D212" s="58"/>
      <c r="E212" s="59"/>
      <c r="F212" s="210"/>
    </row>
    <row r="213" spans="2:9" ht="21.95" customHeight="1" x14ac:dyDescent="0.25">
      <c r="B213" s="62">
        <f t="shared" si="5"/>
        <v>182</v>
      </c>
      <c r="C213" s="211" t="s">
        <v>346</v>
      </c>
      <c r="D213" s="58"/>
      <c r="E213" s="59"/>
      <c r="F213" s="60"/>
    </row>
    <row r="214" spans="2:9" ht="21.95" customHeight="1" x14ac:dyDescent="0.25">
      <c r="B214" s="62">
        <f t="shared" si="5"/>
        <v>183</v>
      </c>
      <c r="C214" s="211" t="s">
        <v>347</v>
      </c>
      <c r="D214" s="58"/>
      <c r="E214" s="59"/>
      <c r="F214" s="60"/>
    </row>
    <row r="215" spans="2:9" ht="21.95" customHeight="1" x14ac:dyDescent="0.25">
      <c r="B215" s="62">
        <f t="shared" si="5"/>
        <v>184</v>
      </c>
      <c r="C215" s="211" t="s">
        <v>348</v>
      </c>
      <c r="D215" s="58"/>
      <c r="E215" s="59"/>
      <c r="F215" s="60"/>
    </row>
    <row r="216" spans="2:9" ht="21.95" customHeight="1" x14ac:dyDescent="0.25">
      <c r="B216" s="62">
        <f t="shared" si="5"/>
        <v>185</v>
      </c>
      <c r="C216" s="211" t="s">
        <v>349</v>
      </c>
      <c r="D216" s="58"/>
      <c r="E216" s="59"/>
      <c r="F216" s="60"/>
    </row>
    <row r="217" spans="2:9" ht="21.95" customHeight="1" x14ac:dyDescent="0.25">
      <c r="B217" s="62">
        <f t="shared" si="5"/>
        <v>186</v>
      </c>
      <c r="C217" s="209" t="s">
        <v>350</v>
      </c>
      <c r="D217" s="58"/>
      <c r="E217" s="59"/>
      <c r="F217" s="60"/>
    </row>
    <row r="218" spans="2:9" ht="21.95" customHeight="1" x14ac:dyDescent="0.25">
      <c r="B218" s="62">
        <f t="shared" si="5"/>
        <v>187</v>
      </c>
      <c r="C218" s="212" t="s">
        <v>389</v>
      </c>
      <c r="D218" s="58"/>
      <c r="E218" s="59"/>
      <c r="F218" s="60"/>
    </row>
    <row r="219" spans="2:9" ht="21.95" customHeight="1" x14ac:dyDescent="0.25">
      <c r="B219" s="2"/>
      <c r="C219" s="271" t="s">
        <v>351</v>
      </c>
      <c r="D219" s="271"/>
      <c r="E219" s="271"/>
      <c r="F219" s="272"/>
    </row>
    <row r="220" spans="2:9" ht="21.95" customHeight="1" x14ac:dyDescent="0.25">
      <c r="B220" s="208">
        <f>ROW()-32</f>
        <v>188</v>
      </c>
      <c r="C220" s="268"/>
      <c r="D220" s="269"/>
      <c r="E220" s="269"/>
      <c r="F220" s="270"/>
      <c r="G220" s="265" t="s">
        <v>480</v>
      </c>
      <c r="H220" s="266"/>
      <c r="I220" s="266"/>
    </row>
    <row r="221" spans="2:9" ht="21.95" customHeight="1" x14ac:dyDescent="0.25">
      <c r="B221" s="208">
        <f t="shared" ref="B221:B233" si="6">ROW()-32</f>
        <v>189</v>
      </c>
      <c r="C221" s="268"/>
      <c r="D221" s="269"/>
      <c r="E221" s="269"/>
      <c r="F221" s="270"/>
      <c r="G221" s="265"/>
      <c r="H221" s="266"/>
      <c r="I221" s="266"/>
    </row>
    <row r="222" spans="2:9" ht="21.95" customHeight="1" x14ac:dyDescent="0.25">
      <c r="B222" s="208">
        <f t="shared" si="6"/>
        <v>190</v>
      </c>
      <c r="C222" s="268"/>
      <c r="D222" s="269"/>
      <c r="E222" s="269"/>
      <c r="F222" s="270"/>
      <c r="G222" s="265"/>
      <c r="H222" s="266"/>
      <c r="I222" s="266"/>
    </row>
    <row r="223" spans="2:9" ht="21.95" customHeight="1" x14ac:dyDescent="0.25">
      <c r="B223" s="208">
        <f t="shared" si="6"/>
        <v>191</v>
      </c>
      <c r="C223" s="268"/>
      <c r="D223" s="269"/>
      <c r="E223" s="269"/>
      <c r="F223" s="270"/>
    </row>
    <row r="224" spans="2:9" ht="21.95" customHeight="1" x14ac:dyDescent="0.25">
      <c r="B224" s="208">
        <f t="shared" si="6"/>
        <v>192</v>
      </c>
      <c r="C224" s="268"/>
      <c r="D224" s="269"/>
      <c r="E224" s="269"/>
      <c r="F224" s="270"/>
    </row>
    <row r="225" spans="2:6" ht="21.95" customHeight="1" x14ac:dyDescent="0.25">
      <c r="B225" s="208">
        <f t="shared" si="6"/>
        <v>193</v>
      </c>
      <c r="C225" s="268"/>
      <c r="D225" s="269"/>
      <c r="E225" s="269"/>
      <c r="F225" s="270"/>
    </row>
    <row r="226" spans="2:6" ht="21.95" customHeight="1" x14ac:dyDescent="0.25">
      <c r="B226" s="208">
        <f t="shared" si="6"/>
        <v>194</v>
      </c>
      <c r="C226" s="268"/>
      <c r="D226" s="269"/>
      <c r="E226" s="269"/>
      <c r="F226" s="270"/>
    </row>
    <row r="227" spans="2:6" ht="21.95" customHeight="1" x14ac:dyDescent="0.25">
      <c r="B227" s="208">
        <f t="shared" si="6"/>
        <v>195</v>
      </c>
      <c r="C227" s="268"/>
      <c r="D227" s="269"/>
      <c r="E227" s="269"/>
      <c r="F227" s="270"/>
    </row>
    <row r="228" spans="2:6" ht="23.25" customHeight="1" x14ac:dyDescent="0.25">
      <c r="B228" s="208">
        <f t="shared" si="6"/>
        <v>196</v>
      </c>
      <c r="C228" s="268"/>
      <c r="D228" s="269"/>
      <c r="E228" s="269"/>
      <c r="F228" s="270"/>
    </row>
    <row r="229" spans="2:6" ht="23.25" customHeight="1" x14ac:dyDescent="0.25">
      <c r="B229" s="208">
        <f t="shared" si="6"/>
        <v>197</v>
      </c>
      <c r="C229" s="268"/>
      <c r="D229" s="269"/>
      <c r="E229" s="269"/>
      <c r="F229" s="270"/>
    </row>
    <row r="230" spans="2:6" ht="23.25" customHeight="1" x14ac:dyDescent="0.25">
      <c r="B230" s="208">
        <f t="shared" si="6"/>
        <v>198</v>
      </c>
      <c r="C230" s="268"/>
      <c r="D230" s="269"/>
      <c r="E230" s="269"/>
      <c r="F230" s="270"/>
    </row>
    <row r="231" spans="2:6" ht="23.25" customHeight="1" x14ac:dyDescent="0.25">
      <c r="B231" s="208">
        <f t="shared" si="6"/>
        <v>199</v>
      </c>
      <c r="C231" s="268"/>
      <c r="D231" s="269"/>
      <c r="E231" s="269"/>
      <c r="F231" s="270"/>
    </row>
    <row r="232" spans="2:6" ht="23.25" customHeight="1" x14ac:dyDescent="0.25">
      <c r="B232" s="208">
        <f t="shared" si="6"/>
        <v>200</v>
      </c>
      <c r="C232" s="268"/>
      <c r="D232" s="269"/>
      <c r="E232" s="269"/>
      <c r="F232" s="270"/>
    </row>
    <row r="233" spans="2:6" ht="23.25" customHeight="1" x14ac:dyDescent="0.25">
      <c r="B233" s="208">
        <f t="shared" si="6"/>
        <v>201</v>
      </c>
      <c r="C233" s="268"/>
      <c r="D233" s="269"/>
      <c r="E233" s="269"/>
      <c r="F233" s="270"/>
    </row>
    <row r="234" spans="2:6" ht="23.25" customHeight="1" x14ac:dyDescent="0.25">
      <c r="B234" s="260" t="s">
        <v>479</v>
      </c>
      <c r="C234" s="260"/>
      <c r="D234" s="260"/>
      <c r="E234" s="260"/>
      <c r="F234" s="261"/>
    </row>
    <row r="235" spans="2:6" ht="112.5" customHeight="1" x14ac:dyDescent="0.25">
      <c r="B235" s="213"/>
      <c r="C235" s="262"/>
      <c r="D235" s="263"/>
      <c r="E235" s="263"/>
      <c r="F235" s="264"/>
    </row>
    <row r="236" spans="2:6" ht="23.25" customHeight="1" x14ac:dyDescent="0.25">
      <c r="B236" s="260" t="s">
        <v>482</v>
      </c>
      <c r="C236" s="260"/>
      <c r="D236" s="260"/>
      <c r="E236" s="260"/>
      <c r="F236" s="261"/>
    </row>
    <row r="237" spans="2:6" ht="68.25" customHeight="1" x14ac:dyDescent="0.25">
      <c r="B237" s="213"/>
      <c r="C237" s="262"/>
      <c r="D237" s="263"/>
      <c r="E237" s="263"/>
      <c r="F237" s="264"/>
    </row>
  </sheetData>
  <sheetProtection algorithmName="SHA-512" hashValue="5rWj5WJ6+Fp7ZpiIUmMccXkuMqHtdIzZEhyed6sQx9TVQxdlaeWxP/qj/sr/c7FOabgCByatyIfY7qS69KctDQ==" saltValue="MJFnSvOs8s0LxLqKPLGtNg==" spinCount="100000" sheet="1" formatCells="0" formatColumns="0" formatRows="0" insertRows="0"/>
  <mergeCells count="64">
    <mergeCell ref="E20:F20"/>
    <mergeCell ref="B236:F236"/>
    <mergeCell ref="C237:F237"/>
    <mergeCell ref="C221:F221"/>
    <mergeCell ref="C31:E31"/>
    <mergeCell ref="E23:F23"/>
    <mergeCell ref="E24:F24"/>
    <mergeCell ref="B26:C30"/>
    <mergeCell ref="E25:F25"/>
    <mergeCell ref="E28:F28"/>
    <mergeCell ref="E29:F29"/>
    <mergeCell ref="E26:F26"/>
    <mergeCell ref="E30:F30"/>
    <mergeCell ref="B21:C25"/>
    <mergeCell ref="E21:F21"/>
    <mergeCell ref="E22:F22"/>
    <mergeCell ref="E11:F11"/>
    <mergeCell ref="E12:F12"/>
    <mergeCell ref="E13:F13"/>
    <mergeCell ref="E14:F14"/>
    <mergeCell ref="C220:F220"/>
    <mergeCell ref="B19:D19"/>
    <mergeCell ref="B20:D20"/>
    <mergeCell ref="B15:D15"/>
    <mergeCell ref="B16:D16"/>
    <mergeCell ref="B18:D18"/>
    <mergeCell ref="B17:D17"/>
    <mergeCell ref="E15:F15"/>
    <mergeCell ref="E16:F16"/>
    <mergeCell ref="E17:F17"/>
    <mergeCell ref="E18:F18"/>
    <mergeCell ref="E19:F19"/>
    <mergeCell ref="C226:F226"/>
    <mergeCell ref="B6:F6"/>
    <mergeCell ref="C219:F219"/>
    <mergeCell ref="E27:F27"/>
    <mergeCell ref="B12:D12"/>
    <mergeCell ref="B13:D13"/>
    <mergeCell ref="B14:D14"/>
    <mergeCell ref="E7:F7"/>
    <mergeCell ref="E8:F8"/>
    <mergeCell ref="B7:D7"/>
    <mergeCell ref="B8:D8"/>
    <mergeCell ref="B9:D9"/>
    <mergeCell ref="B10:D10"/>
    <mergeCell ref="B11:D11"/>
    <mergeCell ref="E10:F10"/>
    <mergeCell ref="E9:F9"/>
    <mergeCell ref="B234:F234"/>
    <mergeCell ref="C235:F235"/>
    <mergeCell ref="G220:I222"/>
    <mergeCell ref="B3:F3"/>
    <mergeCell ref="B5:F5"/>
    <mergeCell ref="C232:F232"/>
    <mergeCell ref="C233:F233"/>
    <mergeCell ref="C227:F227"/>
    <mergeCell ref="C228:F228"/>
    <mergeCell ref="C229:F229"/>
    <mergeCell ref="C230:F230"/>
    <mergeCell ref="C231:F231"/>
    <mergeCell ref="C222:F222"/>
    <mergeCell ref="C223:F223"/>
    <mergeCell ref="C224:F224"/>
    <mergeCell ref="C225:F225"/>
  </mergeCells>
  <conditionalFormatting sqref="C219 C31:E31 A26:B26 A22:A25 A27:A40 A21:B21 A6:A20 E7:E30 A2:B5 B6 A42:A141 B32:B218 B220:B233">
    <cfRule type="expression" dxfId="223" priority="60">
      <formula>AND(CELL("защита", A2)=0, NOT(ISBLANK(A2)))</formula>
    </cfRule>
    <cfRule type="expression" dxfId="222" priority="66">
      <formula>AND(CELL("защита", A2)=0, ISBLANK(A2))</formula>
    </cfRule>
    <cfRule type="expression" dxfId="221" priority="67">
      <formula>CELL("защита", A2)=0</formula>
    </cfRule>
  </conditionalFormatting>
  <conditionalFormatting sqref="F31">
    <cfRule type="expression" dxfId="220" priority="51">
      <formula>AND(CELL("защита", F31)=0, NOT(ISBLANK(F31)))</formula>
    </cfRule>
    <cfRule type="expression" dxfId="219" priority="52">
      <formula>AND(CELL("защита", F31)=0, ISBLANK(F31))</formula>
    </cfRule>
    <cfRule type="expression" dxfId="218" priority="53">
      <formula>CELL("защита", F31)=0</formula>
    </cfRule>
  </conditionalFormatting>
  <conditionalFormatting sqref="D21:D25">
    <cfRule type="expression" dxfId="217" priority="45">
      <formula>AND(CELL("защита", D21)=0, NOT(ISBLANK(D21)))</formula>
    </cfRule>
    <cfRule type="expression" dxfId="216" priority="46">
      <formula>AND(CELL("защита", D21)=0, ISBLANK(D21))</formula>
    </cfRule>
    <cfRule type="expression" dxfId="215" priority="47">
      <formula>CELL("защита", D21)=0</formula>
    </cfRule>
  </conditionalFormatting>
  <conditionalFormatting sqref="D26:D30">
    <cfRule type="expression" dxfId="214" priority="42">
      <formula>AND(CELL("защита", D26)=0, NOT(ISBLANK(D26)))</formula>
    </cfRule>
    <cfRule type="expression" dxfId="213" priority="43">
      <formula>AND(CELL("защита", D26)=0, ISBLANK(D26))</formula>
    </cfRule>
    <cfRule type="expression" dxfId="212" priority="44">
      <formula>CELL("защита", D26)=0</formula>
    </cfRule>
  </conditionalFormatting>
  <conditionalFormatting sqref="C220:C233">
    <cfRule type="expression" dxfId="211" priority="30">
      <formula>AND(CELL("защита", C220)=0, NOT(ISBLANK(C220)))</formula>
    </cfRule>
    <cfRule type="expression" dxfId="210" priority="31">
      <formula>AND(CELL("защита", C220)=0, ISBLANK(C220))</formula>
    </cfRule>
    <cfRule type="expression" dxfId="209" priority="32">
      <formula>CELL("защита", C220)=0</formula>
    </cfRule>
  </conditionalFormatting>
  <conditionalFormatting sqref="B7:B14">
    <cfRule type="expression" dxfId="208" priority="24">
      <formula>AND(CELL("защита", B7)=0, NOT(ISBLANK(B7)))</formula>
    </cfRule>
    <cfRule type="expression" dxfId="207" priority="25">
      <formula>AND(CELL("защита", B7)=0, ISBLANK(B7))</formula>
    </cfRule>
    <cfRule type="expression" dxfId="206" priority="26">
      <formula>CELL("защита", B7)=0</formula>
    </cfRule>
  </conditionalFormatting>
  <conditionalFormatting sqref="B15:B20">
    <cfRule type="expression" dxfId="205" priority="21">
      <formula>AND(CELL("защита", B15)=0, NOT(ISBLANK(B15)))</formula>
    </cfRule>
    <cfRule type="expression" dxfId="204" priority="22">
      <formula>AND(CELL("защита", B15)=0, ISBLANK(B15))</formula>
    </cfRule>
    <cfRule type="expression" dxfId="203" priority="23">
      <formula>CELL("защита", B15)=0</formula>
    </cfRule>
  </conditionalFormatting>
  <conditionalFormatting sqref="E7:F30">
    <cfRule type="cellIs" dxfId="202" priority="9" operator="notEqual">
      <formula>" "</formula>
    </cfRule>
    <cfRule type="cellIs" dxfId="201" priority="10" operator="equal">
      <formula>" "</formula>
    </cfRule>
  </conditionalFormatting>
  <conditionalFormatting sqref="F32:F218">
    <cfRule type="expression" dxfId="200" priority="7">
      <formula>AND(CELL("защита", F32)=0,ISBLANK(F32))</formula>
    </cfRule>
    <cfRule type="expression" dxfId="199" priority="8">
      <formula>AND(CELL("защита", F32)=0, NOT(ISBLANK(F32)))</formula>
    </cfRule>
  </conditionalFormatting>
  <conditionalFormatting sqref="C235">
    <cfRule type="expression" dxfId="198" priority="3">
      <formula>AND(CELL("защита", C235)=0,ISBLANK(C235))</formula>
    </cfRule>
    <cfRule type="expression" dxfId="197" priority="4">
      <formula>AND(CELL("защита", C235)=0, NOT(ISBLANK(C235)))</formula>
    </cfRule>
  </conditionalFormatting>
  <conditionalFormatting sqref="C237">
    <cfRule type="expression" dxfId="196" priority="1">
      <formula>AND(CELL("защита", C237)=0,ISBLANK(C237))</formula>
    </cfRule>
    <cfRule type="expression" dxfId="195" priority="2">
      <formula>AND(CELL("защита", C237)=0, NOT(ISBLANK(C237)))</formula>
    </cfRule>
  </conditionalFormatting>
  <dataValidations xWindow="798" yWindow="631" count="4">
    <dataValidation allowBlank="1" showInputMessage="1" showErrorMessage="1" prompt="Заполняется автоматически на основе данных оферты" sqref="E7:F7 E15:F16"/>
    <dataValidation allowBlank="1" showInputMessage="1" showErrorMessage="1" prompt="Заполняется автоматически на основе данных анкеты" sqref="E8:F14 E17:F30"/>
    <dataValidation allowBlank="1" showInputMessage="1" showErrorMessage="1" prompt="Здесь вы можете указать вид деятельности, не перечисленный в данном разделе" sqref="C220:C233"/>
    <dataValidation type="list" allowBlank="1" showInputMessage="1" showErrorMessage="1" prompt="Выберите &quot;✓&quot; в выпадающем списке, если хотите отметить данный вид работы (услуги)" sqref="F32:F218">
      <formula1>"✓,"</formula1>
    </dataValidation>
  </dataValidations>
  <pageMargins left="0.23622047244094491" right="0.23622047244094491" top="0.59055118110236227" bottom="0.74803149606299213" header="0.31496062992125984" footer="0.31496062992125984"/>
  <pageSetup paperSize="9" scale="83" fitToHeight="0" orientation="portrait" r:id="rId1"/>
  <headerFooter>
    <oddFooter>&amp;L&amp;"PT Sans,обычный"&amp;10Подпись лица, 
имеющего право на подписание заявки&amp;C&amp;"PT Sans,обычный"&amp;9_______________________________&amp;R&amp;"PT Sans,обычный"&amp;9&amp;A
&amp;D
&amp;"PT Sans,полужирный"Страница &amp;P из &amp;N</oddFooter>
  </headerFooter>
  <tableParts count="1">
    <tablePart r:id="rId2"/>
  </tablePart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11">
    <pageSetUpPr fitToPage="1"/>
  </sheetPr>
  <dimension ref="A1:D39"/>
  <sheetViews>
    <sheetView showGridLines="0" view="pageBreakPreview" zoomScale="90" zoomScaleNormal="100" zoomScaleSheetLayoutView="90" workbookViewId="0">
      <pane xSplit="1" ySplit="8" topLeftCell="B9" activePane="bottomRight" state="frozen"/>
      <selection pane="topRight" activeCell="B1" sqref="B1"/>
      <selection pane="bottomLeft" activeCell="A8" sqref="A8"/>
      <selection pane="bottomRight" activeCell="D39" sqref="D39"/>
    </sheetView>
  </sheetViews>
  <sheetFormatPr defaultColWidth="9.140625" defaultRowHeight="15" x14ac:dyDescent="0.25"/>
  <cols>
    <col min="1" max="1" width="4.28515625" style="171" customWidth="1"/>
    <col min="2" max="2" width="5.7109375" style="171" customWidth="1"/>
    <col min="3" max="3" width="67" style="171" customWidth="1"/>
    <col min="4" max="4" width="22.85546875" style="171" customWidth="1"/>
    <col min="5" max="5" width="9" style="171" customWidth="1"/>
    <col min="6" max="6" width="4.7109375" style="171" customWidth="1"/>
    <col min="7" max="7" width="68.5703125" style="171" customWidth="1"/>
    <col min="8" max="8" width="6.85546875" style="171" customWidth="1"/>
    <col min="9" max="16384" width="9.140625" style="171"/>
  </cols>
  <sheetData>
    <row r="1" spans="1:4" ht="20.100000000000001" customHeight="1" x14ac:dyDescent="0.25"/>
    <row r="2" spans="1:4" ht="25.5" customHeight="1" x14ac:dyDescent="0.25">
      <c r="B2" s="54" t="str">
        <f>'ОФЕРТА_ (начни с меня)'!B2:C2&amp;" "&amp;'ОФЕРТА_ (начни с меня)'!D2</f>
        <v xml:space="preserve">Заявка на участие в закупке № </v>
      </c>
      <c r="C2" s="54"/>
      <c r="D2" s="26"/>
    </row>
    <row r="3" spans="1:4" ht="25.5" customHeight="1" x14ac:dyDescent="0.25">
      <c r="B3" s="319" t="str">
        <f>'ОФЕРТА_ (начни с меня)'!B6:C6&amp;": "&amp;'ОФЕРТА_ (начни с меня)'!D6</f>
        <v xml:space="preserve">Способ закупки: </v>
      </c>
      <c r="C3" s="319"/>
      <c r="D3" s="319"/>
    </row>
    <row r="4" spans="1:4" ht="25.5" customHeight="1" x14ac:dyDescent="0.25">
      <c r="B4" s="54" t="str">
        <f>"Заказчик: "&amp;'ОФЕРТА_ (начни с меня)'!D4</f>
        <v xml:space="preserve">Заказчик: </v>
      </c>
      <c r="C4" s="54"/>
      <c r="D4" s="26"/>
    </row>
    <row r="5" spans="1:4" ht="25.5" customHeight="1" x14ac:dyDescent="0.25">
      <c r="B5" s="318" t="str">
        <f>"Предмет договора: "&amp;'ОФЕРТА_ (начни с меня)'!D10</f>
        <v xml:space="preserve">Предмет договора: </v>
      </c>
      <c r="C5" s="318"/>
      <c r="D5" s="318"/>
    </row>
    <row r="6" spans="1:4" ht="25.5" customHeight="1" x14ac:dyDescent="0.25">
      <c r="B6" s="54" t="str">
        <f>"Участник закупки: "&amp;IF(ISBLANK(Оферта_Наименование)," ",Оферта_Наименование)</f>
        <v xml:space="preserve">Участник закупки:  </v>
      </c>
      <c r="C6" s="54"/>
      <c r="D6" s="26"/>
    </row>
    <row r="7" spans="1:4" ht="25.5" customHeight="1" thickBot="1" x14ac:dyDescent="0.3">
      <c r="B7" s="64" t="str">
        <f>"ИНН: "&amp;IF(ISBLANK(Оферта_ИНН)," ",Оферта_ИНН)</f>
        <v xml:space="preserve">ИНН:  </v>
      </c>
      <c r="C7" s="64"/>
      <c r="D7" s="65"/>
    </row>
    <row r="8" spans="1:4" ht="25.5" customHeight="1" thickBot="1" x14ac:dyDescent="0.3">
      <c r="A8" s="54"/>
      <c r="B8" s="233" t="s">
        <v>440</v>
      </c>
      <c r="C8" s="233"/>
      <c r="D8" s="66"/>
    </row>
    <row r="9" spans="1:4" ht="19.5" customHeight="1" x14ac:dyDescent="0.25">
      <c r="A9" s="67"/>
      <c r="B9" s="68">
        <v>1200</v>
      </c>
      <c r="C9" s="69" t="s">
        <v>149</v>
      </c>
      <c r="D9" s="70">
        <f>SUM(D10:D15)</f>
        <v>0</v>
      </c>
    </row>
    <row r="10" spans="1:4" ht="19.5" customHeight="1" x14ac:dyDescent="0.25">
      <c r="A10" s="67"/>
      <c r="B10" s="71">
        <v>1210</v>
      </c>
      <c r="C10" s="72" t="s">
        <v>124</v>
      </c>
      <c r="D10" s="73"/>
    </row>
    <row r="11" spans="1:4" ht="19.5" customHeight="1" x14ac:dyDescent="0.25">
      <c r="A11" s="67"/>
      <c r="B11" s="71">
        <v>1220</v>
      </c>
      <c r="C11" s="72" t="s">
        <v>125</v>
      </c>
      <c r="D11" s="73"/>
    </row>
    <row r="12" spans="1:4" ht="19.5" customHeight="1" x14ac:dyDescent="0.25">
      <c r="A12" s="67"/>
      <c r="B12" s="71">
        <v>1230</v>
      </c>
      <c r="C12" s="72" t="s">
        <v>126</v>
      </c>
      <c r="D12" s="73"/>
    </row>
    <row r="13" spans="1:4" ht="19.5" customHeight="1" x14ac:dyDescent="0.25">
      <c r="A13" s="67"/>
      <c r="B13" s="71">
        <v>1240</v>
      </c>
      <c r="C13" s="72" t="s">
        <v>127</v>
      </c>
      <c r="D13" s="73"/>
    </row>
    <row r="14" spans="1:4" ht="19.5" customHeight="1" x14ac:dyDescent="0.25">
      <c r="A14" s="67"/>
      <c r="B14" s="71">
        <v>1250</v>
      </c>
      <c r="C14" s="72" t="s">
        <v>128</v>
      </c>
      <c r="D14" s="73"/>
    </row>
    <row r="15" spans="1:4" ht="19.5" customHeight="1" thickBot="1" x14ac:dyDescent="0.3">
      <c r="A15" s="67"/>
      <c r="B15" s="74">
        <v>1260</v>
      </c>
      <c r="C15" s="75" t="s">
        <v>129</v>
      </c>
      <c r="D15" s="76"/>
    </row>
    <row r="16" spans="1:4" ht="19.5" customHeight="1" thickBot="1" x14ac:dyDescent="0.3">
      <c r="A16" s="67"/>
      <c r="B16" s="77">
        <v>1170</v>
      </c>
      <c r="C16" s="78" t="s">
        <v>130</v>
      </c>
      <c r="D16" s="79"/>
    </row>
    <row r="17" spans="1:4" ht="19.5" customHeight="1" thickBot="1" x14ac:dyDescent="0.3">
      <c r="A17" s="67"/>
      <c r="B17" s="77">
        <v>1500</v>
      </c>
      <c r="C17" s="78" t="s">
        <v>150</v>
      </c>
      <c r="D17" s="80">
        <f>SUM(D18:D22)</f>
        <v>0</v>
      </c>
    </row>
    <row r="18" spans="1:4" ht="19.5" customHeight="1" x14ac:dyDescent="0.25">
      <c r="A18" s="67"/>
      <c r="B18" s="71">
        <v>1510</v>
      </c>
      <c r="C18" s="81" t="s">
        <v>131</v>
      </c>
      <c r="D18" s="66"/>
    </row>
    <row r="19" spans="1:4" ht="19.5" customHeight="1" x14ac:dyDescent="0.25">
      <c r="A19" s="67"/>
      <c r="B19" s="71">
        <v>1520</v>
      </c>
      <c r="C19" s="72" t="s">
        <v>132</v>
      </c>
      <c r="D19" s="73"/>
    </row>
    <row r="20" spans="1:4" ht="19.5" customHeight="1" x14ac:dyDescent="0.25">
      <c r="A20" s="67"/>
      <c r="B20" s="71">
        <v>1530</v>
      </c>
      <c r="C20" s="72" t="s">
        <v>133</v>
      </c>
      <c r="D20" s="73"/>
    </row>
    <row r="21" spans="1:4" ht="19.5" customHeight="1" x14ac:dyDescent="0.25">
      <c r="A21" s="82"/>
      <c r="B21" s="71">
        <v>1540</v>
      </c>
      <c r="C21" s="83" t="s">
        <v>134</v>
      </c>
      <c r="D21" s="73"/>
    </row>
    <row r="22" spans="1:4" ht="19.5" customHeight="1" thickBot="1" x14ac:dyDescent="0.3">
      <c r="A22" s="82"/>
      <c r="B22" s="71">
        <v>1550</v>
      </c>
      <c r="C22" s="83" t="s">
        <v>411</v>
      </c>
      <c r="D22" s="73"/>
    </row>
    <row r="23" spans="1:4" ht="19.5" customHeight="1" thickBot="1" x14ac:dyDescent="0.3">
      <c r="B23" s="77">
        <v>1300</v>
      </c>
      <c r="C23" s="84" t="s">
        <v>151</v>
      </c>
      <c r="D23" s="80">
        <f>SUM(D24,D26:D29)-D25</f>
        <v>0</v>
      </c>
    </row>
    <row r="24" spans="1:4" ht="19.5" customHeight="1" x14ac:dyDescent="0.25">
      <c r="B24" s="71">
        <v>1310</v>
      </c>
      <c r="C24" s="81" t="s">
        <v>135</v>
      </c>
      <c r="D24" s="66"/>
    </row>
    <row r="25" spans="1:4" ht="19.5" customHeight="1" x14ac:dyDescent="0.25">
      <c r="B25" s="71">
        <v>1320</v>
      </c>
      <c r="C25" s="72" t="s">
        <v>136</v>
      </c>
      <c r="D25" s="73"/>
    </row>
    <row r="26" spans="1:4" ht="19.5" customHeight="1" x14ac:dyDescent="0.25">
      <c r="B26" s="71">
        <v>1340</v>
      </c>
      <c r="C26" s="72" t="s">
        <v>137</v>
      </c>
      <c r="D26" s="73"/>
    </row>
    <row r="27" spans="1:4" ht="19.5" customHeight="1" x14ac:dyDescent="0.25">
      <c r="B27" s="71">
        <v>1350</v>
      </c>
      <c r="C27" s="72" t="s">
        <v>138</v>
      </c>
      <c r="D27" s="73"/>
    </row>
    <row r="28" spans="1:4" ht="19.5" customHeight="1" x14ac:dyDescent="0.25">
      <c r="B28" s="71">
        <v>1360</v>
      </c>
      <c r="C28" s="72" t="s">
        <v>139</v>
      </c>
      <c r="D28" s="73"/>
    </row>
    <row r="29" spans="1:4" ht="19.5" customHeight="1" thickBot="1" x14ac:dyDescent="0.3">
      <c r="B29" s="74">
        <v>1370</v>
      </c>
      <c r="C29" s="85" t="s">
        <v>140</v>
      </c>
      <c r="D29" s="76"/>
    </row>
    <row r="30" spans="1:4" ht="19.5" customHeight="1" thickBot="1" x14ac:dyDescent="0.3">
      <c r="B30" s="77">
        <v>1100</v>
      </c>
      <c r="C30" s="84" t="s">
        <v>152</v>
      </c>
      <c r="D30" s="80">
        <f>SUM(D31:D39)</f>
        <v>0</v>
      </c>
    </row>
    <row r="31" spans="1:4" ht="19.5" customHeight="1" x14ac:dyDescent="0.25">
      <c r="B31" s="71">
        <v>1110</v>
      </c>
      <c r="C31" s="81" t="s">
        <v>141</v>
      </c>
      <c r="D31" s="66"/>
    </row>
    <row r="32" spans="1:4" ht="19.5" customHeight="1" x14ac:dyDescent="0.25">
      <c r="B32" s="71">
        <v>1120</v>
      </c>
      <c r="C32" s="72" t="s">
        <v>142</v>
      </c>
      <c r="D32" s="73"/>
    </row>
    <row r="33" spans="2:4" ht="19.5" customHeight="1" x14ac:dyDescent="0.25">
      <c r="B33" s="71">
        <v>1130</v>
      </c>
      <c r="C33" s="72" t="s">
        <v>143</v>
      </c>
      <c r="D33" s="73"/>
    </row>
    <row r="34" spans="2:4" ht="19.5" customHeight="1" x14ac:dyDescent="0.25">
      <c r="B34" s="71">
        <v>1140</v>
      </c>
      <c r="C34" s="72" t="s">
        <v>144</v>
      </c>
      <c r="D34" s="73"/>
    </row>
    <row r="35" spans="2:4" ht="19.5" customHeight="1" x14ac:dyDescent="0.25">
      <c r="B35" s="71">
        <v>1150</v>
      </c>
      <c r="C35" s="72" t="s">
        <v>145</v>
      </c>
      <c r="D35" s="73"/>
    </row>
    <row r="36" spans="2:4" ht="19.5" customHeight="1" x14ac:dyDescent="0.25">
      <c r="B36" s="71">
        <v>1160</v>
      </c>
      <c r="C36" s="72" t="s">
        <v>146</v>
      </c>
      <c r="D36" s="73"/>
    </row>
    <row r="37" spans="2:4" ht="19.5" customHeight="1" x14ac:dyDescent="0.25">
      <c r="B37" s="71">
        <v>1170</v>
      </c>
      <c r="C37" s="72" t="s">
        <v>130</v>
      </c>
      <c r="D37" s="73"/>
    </row>
    <row r="38" spans="2:4" ht="19.5" customHeight="1" x14ac:dyDescent="0.25">
      <c r="B38" s="71">
        <v>1180</v>
      </c>
      <c r="C38" s="72" t="s">
        <v>147</v>
      </c>
      <c r="D38" s="73"/>
    </row>
    <row r="39" spans="2:4" ht="19.5" customHeight="1" thickBot="1" x14ac:dyDescent="0.3">
      <c r="B39" s="74">
        <v>1190</v>
      </c>
      <c r="C39" s="85" t="s">
        <v>148</v>
      </c>
      <c r="D39" s="76"/>
    </row>
  </sheetData>
  <sheetProtection algorithmName="SHA-512" hashValue="BMvb7njyTsh4HQKKBYKFPjcd60pHwR8TkeEXeVASYKy9Fw3Oszbft4rJd0T4Ul3YytfCh2Ji+2sC0Lh91QuuRg==" saltValue="14dEicOe2Md+hfmDabSf1A==" spinCount="100000" sheet="1" formatCells="0" formatColumns="0" formatRows="0"/>
  <mergeCells count="3">
    <mergeCell ref="B5:D5"/>
    <mergeCell ref="B8:C8"/>
    <mergeCell ref="B3:D3"/>
  </mergeCells>
  <conditionalFormatting sqref="A2:A7 D2 A9:D39 A8:B8 D8 D4">
    <cfRule type="expression" dxfId="181" priority="10">
      <formula>CELL("защита", A2)=0</formula>
    </cfRule>
  </conditionalFormatting>
  <conditionalFormatting sqref="D9:D39">
    <cfRule type="expression" dxfId="180" priority="8">
      <formula>AND(CELL("защита", D9)=0, NOT(ISBLANK(D9)))</formula>
    </cfRule>
    <cfRule type="expression" dxfId="179" priority="9">
      <formula>AND(CELL("защита", D9)=0, ISBLANK(D9))</formula>
    </cfRule>
  </conditionalFormatting>
  <conditionalFormatting sqref="B2:B7">
    <cfRule type="expression" dxfId="178" priority="3">
      <formula>AND(CELL("защита", B2)=0, NOT(ISBLANK(B2)))</formula>
    </cfRule>
    <cfRule type="expression" dxfId="177" priority="4">
      <formula>AND(CELL("защита", B2)=0, ISBLANK(B2))</formula>
    </cfRule>
    <cfRule type="expression" dxfId="176" priority="5">
      <formula>CELL("защита", B2)=0</formula>
    </cfRule>
  </conditionalFormatting>
  <conditionalFormatting sqref="D8">
    <cfRule type="expression" dxfId="175" priority="1">
      <formula>AND(CELL("защита", D8)=0, NOT(ISBLANK(D8)))</formula>
    </cfRule>
    <cfRule type="expression" dxfId="174" priority="2">
      <formula>AND(CELL("защита", D8)=0, ISBLANK(D8))</formula>
    </cfRule>
  </conditionalFormatting>
  <dataValidations count="1">
    <dataValidation type="custom" operator="lessThan" allowBlank="1" showInputMessage="1" showErrorMessage="1" error="Только число" sqref="D9:D39">
      <formula1>ISNUMBER(D9)</formula1>
    </dataValidation>
  </dataValidations>
  <pageMargins left="0.25" right="0.25" top="0.75" bottom="0.75" header="0.3" footer="0.3"/>
  <pageSetup paperSize="9" fitToHeight="0" orientation="portrait" r:id="rId1"/>
  <headerFooter>
    <oddFooter>&amp;L&amp;"PT Sans,обычный"&amp;10Подпись лица, 
имеющего право на подписание заявки&amp;C&amp;"PT Sans,обычный"&amp;9_______________________________&amp;R&amp;"PT Sans,обычный"&amp;9&amp;A
&amp;D
&amp;"PT Sans,полужирный"Страница &amp;P из &amp;N</oddFooter>
  </headerFooter>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11">
    <pageSetUpPr fitToPage="1"/>
  </sheetPr>
  <dimension ref="A1:L38"/>
  <sheetViews>
    <sheetView showGridLines="0" view="pageBreakPreview" zoomScale="85" zoomScaleNormal="100" zoomScaleSheetLayoutView="85" workbookViewId="0">
      <pane xSplit="1" ySplit="9" topLeftCell="B10" activePane="bottomRight" state="frozen"/>
      <selection pane="topRight" activeCell="B1" sqref="B1"/>
      <selection pane="bottomLeft" activeCell="A9" sqref="A9"/>
      <selection pane="bottomRight" activeCell="B2" sqref="B2:E2"/>
    </sheetView>
  </sheetViews>
  <sheetFormatPr defaultColWidth="9.140625" defaultRowHeight="15" x14ac:dyDescent="0.25"/>
  <cols>
    <col min="1" max="1" width="4.28515625" style="171" customWidth="1"/>
    <col min="2" max="2" width="5.140625" style="171" customWidth="1"/>
    <col min="3" max="3" width="53.28515625" style="171" customWidth="1"/>
    <col min="4" max="4" width="57.140625" style="171" customWidth="1"/>
    <col min="5" max="5" width="16.28515625" style="171" customWidth="1"/>
    <col min="6" max="6" width="16.28515625" style="171" hidden="1" customWidth="1"/>
    <col min="7" max="16384" width="9.140625" style="171"/>
  </cols>
  <sheetData>
    <row r="1" spans="1:12" ht="20.100000000000001" customHeight="1" x14ac:dyDescent="0.25"/>
    <row r="2" spans="1:12" s="172" customFormat="1" ht="25.5" customHeight="1" x14ac:dyDescent="0.25">
      <c r="B2" s="319" t="str">
        <f>'ОФЕРТА_ (начни с меня)'!B2:C2&amp;" "&amp;'ОФЕРТА_ (начни с меня)'!D2</f>
        <v xml:space="preserve">Заявка на участие в закупке № </v>
      </c>
      <c r="C2" s="319"/>
      <c r="D2" s="319"/>
      <c r="E2" s="319"/>
    </row>
    <row r="3" spans="1:12" s="172" customFormat="1" ht="25.5" customHeight="1" x14ac:dyDescent="0.25">
      <c r="B3" s="319" t="str">
        <f>'ОФЕРТА_ (начни с меня)'!B6:C6&amp;": "&amp;'ОФЕРТА_ (начни с меня)'!D6</f>
        <v xml:space="preserve">Способ закупки: </v>
      </c>
      <c r="C3" s="319"/>
      <c r="D3" s="319"/>
      <c r="E3" s="319"/>
    </row>
    <row r="4" spans="1:12" s="172" customFormat="1" ht="25.5" customHeight="1" x14ac:dyDescent="0.25">
      <c r="B4" s="319" t="str">
        <f>"Заказчик: "&amp;'ОФЕРТА_ (начни с меня)'!D4</f>
        <v xml:space="preserve">Заказчик: </v>
      </c>
      <c r="C4" s="319"/>
      <c r="D4" s="319"/>
      <c r="E4" s="319"/>
    </row>
    <row r="5" spans="1:12" s="172" customFormat="1" ht="25.5" customHeight="1" x14ac:dyDescent="0.25">
      <c r="B5" s="318" t="str">
        <f>"Предмет договора: "&amp;'ОФЕРТА_ (начни с меня)'!D10</f>
        <v xml:space="preserve">Предмет договора: </v>
      </c>
      <c r="C5" s="318"/>
      <c r="D5" s="318"/>
      <c r="E5" s="318"/>
    </row>
    <row r="6" spans="1:12" s="172" customFormat="1" ht="25.5" customHeight="1" x14ac:dyDescent="0.25">
      <c r="A6" s="173"/>
      <c r="B6" s="319" t="str">
        <f>"Участник закупки: "&amp;IF(ISBLANK(Оферта_Наименование)," ",Оферта_Наименование)</f>
        <v xml:space="preserve">Участник закупки:  </v>
      </c>
      <c r="C6" s="319"/>
      <c r="D6" s="319"/>
      <c r="E6" s="319"/>
      <c r="F6" s="86"/>
      <c r="G6" s="86"/>
      <c r="H6" s="86"/>
      <c r="I6" s="86"/>
      <c r="J6" s="86"/>
      <c r="K6" s="86"/>
      <c r="L6" s="86"/>
    </row>
    <row r="7" spans="1:12" s="172" customFormat="1" ht="25.5" customHeight="1" thickBot="1" x14ac:dyDescent="0.3">
      <c r="A7" s="173"/>
      <c r="B7" s="233" t="str">
        <f>"ИНН: "&amp;IF(ISBLANK(Оферта_ИНН)," ",Оферта_ИНН)</f>
        <v xml:space="preserve">ИНН:  </v>
      </c>
      <c r="C7" s="233"/>
      <c r="D7" s="87"/>
      <c r="E7" s="65"/>
      <c r="F7" s="86"/>
      <c r="G7" s="86"/>
      <c r="H7" s="86"/>
      <c r="I7" s="86"/>
      <c r="J7" s="86"/>
      <c r="K7" s="86"/>
      <c r="L7" s="86"/>
    </row>
    <row r="8" spans="1:12" s="172" customFormat="1" ht="25.5" customHeight="1" x14ac:dyDescent="0.25">
      <c r="A8" s="88"/>
      <c r="B8" s="320" t="s">
        <v>46</v>
      </c>
      <c r="C8" s="320"/>
      <c r="D8" s="320"/>
      <c r="E8" s="89"/>
      <c r="F8" s="57"/>
      <c r="G8" s="89"/>
      <c r="H8" s="89"/>
      <c r="I8" s="89"/>
      <c r="J8" s="89"/>
      <c r="K8" s="89"/>
      <c r="L8" s="89"/>
    </row>
    <row r="9" spans="1:12" ht="36.4" customHeight="1" x14ac:dyDescent="0.25">
      <c r="A9" s="174"/>
      <c r="B9" s="90" t="s">
        <v>14</v>
      </c>
      <c r="C9" s="91" t="s">
        <v>29</v>
      </c>
      <c r="D9" s="91" t="s">
        <v>70</v>
      </c>
      <c r="E9" s="91" t="s">
        <v>114</v>
      </c>
      <c r="F9" s="92" t="s">
        <v>76</v>
      </c>
    </row>
    <row r="10" spans="1:12" ht="230.25" customHeight="1" x14ac:dyDescent="0.25">
      <c r="A10" s="93"/>
      <c r="B10" s="94">
        <v>1</v>
      </c>
      <c r="C10" s="95" t="s">
        <v>30</v>
      </c>
      <c r="D10" s="96" t="s">
        <v>182</v>
      </c>
      <c r="E10" s="96"/>
      <c r="F10" s="97" t="s">
        <v>77</v>
      </c>
    </row>
    <row r="11" spans="1:12" ht="87.75" customHeight="1" x14ac:dyDescent="0.25">
      <c r="A11" s="93"/>
      <c r="B11" s="94">
        <v>2</v>
      </c>
      <c r="C11" s="95" t="s">
        <v>31</v>
      </c>
      <c r="D11" s="96" t="s">
        <v>32</v>
      </c>
      <c r="E11" s="96"/>
      <c r="F11" s="98" t="s">
        <v>103</v>
      </c>
    </row>
    <row r="12" spans="1:12" ht="58.5" customHeight="1" x14ac:dyDescent="0.25">
      <c r="A12" s="93"/>
      <c r="B12" s="94">
        <v>3</v>
      </c>
      <c r="C12" s="95" t="s">
        <v>33</v>
      </c>
      <c r="D12" s="96" t="s">
        <v>34</v>
      </c>
      <c r="E12" s="96"/>
      <c r="F12" s="98" t="s">
        <v>103</v>
      </c>
    </row>
    <row r="13" spans="1:12" ht="101.25" customHeight="1" x14ac:dyDescent="0.25">
      <c r="A13" s="93"/>
      <c r="B13" s="94">
        <v>4</v>
      </c>
      <c r="C13" s="95" t="s">
        <v>454</v>
      </c>
      <c r="D13" s="96" t="s">
        <v>453</v>
      </c>
      <c r="E13" s="96"/>
      <c r="F13" s="98" t="s">
        <v>103</v>
      </c>
    </row>
    <row r="14" spans="1:12" ht="101.25" customHeight="1" x14ac:dyDescent="0.25">
      <c r="A14" s="93"/>
      <c r="B14" s="94">
        <v>5</v>
      </c>
      <c r="C14" s="195" t="s">
        <v>451</v>
      </c>
      <c r="D14" s="196" t="s">
        <v>452</v>
      </c>
      <c r="E14" s="196"/>
      <c r="F14" s="197"/>
    </row>
    <row r="15" spans="1:12" ht="69" customHeight="1" x14ac:dyDescent="0.25">
      <c r="A15" s="93"/>
      <c r="B15" s="94">
        <v>6</v>
      </c>
      <c r="C15" s="95" t="s">
        <v>35</v>
      </c>
      <c r="D15" s="96" t="s">
        <v>36</v>
      </c>
      <c r="E15" s="96"/>
      <c r="F15" s="98" t="s">
        <v>103</v>
      </c>
    </row>
    <row r="16" spans="1:12" ht="55.5" customHeight="1" x14ac:dyDescent="0.25">
      <c r="A16" s="93"/>
      <c r="B16" s="94">
        <v>7</v>
      </c>
      <c r="C16" s="95" t="s">
        <v>37</v>
      </c>
      <c r="D16" s="96" t="s">
        <v>71</v>
      </c>
      <c r="E16" s="96"/>
      <c r="F16" s="98" t="s">
        <v>103</v>
      </c>
    </row>
    <row r="17" spans="1:6" ht="90" customHeight="1" x14ac:dyDescent="0.25">
      <c r="A17" s="93"/>
      <c r="B17" s="94">
        <v>8</v>
      </c>
      <c r="C17" s="95" t="s">
        <v>38</v>
      </c>
      <c r="D17" s="96"/>
      <c r="E17" s="96"/>
      <c r="F17" s="97" t="s">
        <v>78</v>
      </c>
    </row>
    <row r="18" spans="1:6" ht="107.25" customHeight="1" x14ac:dyDescent="0.25">
      <c r="A18" s="93"/>
      <c r="B18" s="94">
        <v>9</v>
      </c>
      <c r="C18" s="95" t="s">
        <v>39</v>
      </c>
      <c r="D18" s="96" t="s">
        <v>40</v>
      </c>
      <c r="E18" s="96"/>
      <c r="F18" s="98" t="s">
        <v>103</v>
      </c>
    </row>
    <row r="19" spans="1:6" ht="102" customHeight="1" x14ac:dyDescent="0.25">
      <c r="A19" s="93"/>
      <c r="B19" s="94">
        <v>10</v>
      </c>
      <c r="C19" s="95" t="s">
        <v>41</v>
      </c>
      <c r="D19" s="96"/>
      <c r="E19" s="99"/>
      <c r="F19" s="100" t="s">
        <v>104</v>
      </c>
    </row>
    <row r="20" spans="1:6" ht="30" customHeight="1" x14ac:dyDescent="0.25">
      <c r="A20" s="93"/>
      <c r="B20" s="94">
        <v>11</v>
      </c>
      <c r="C20" s="95" t="s">
        <v>42</v>
      </c>
      <c r="D20" s="96" t="s">
        <v>105</v>
      </c>
      <c r="E20" s="96"/>
      <c r="F20" s="97" t="s">
        <v>82</v>
      </c>
    </row>
    <row r="21" spans="1:6" ht="154.5" customHeight="1" x14ac:dyDescent="0.25">
      <c r="A21" s="93"/>
      <c r="B21" s="94">
        <v>12</v>
      </c>
      <c r="C21" s="95" t="s">
        <v>43</v>
      </c>
      <c r="D21" s="96" t="s">
        <v>183</v>
      </c>
      <c r="E21" s="96"/>
      <c r="F21" s="97" t="s">
        <v>79</v>
      </c>
    </row>
    <row r="22" spans="1:6" ht="30" customHeight="1" x14ac:dyDescent="0.25">
      <c r="A22" s="93"/>
      <c r="B22" s="94">
        <v>13</v>
      </c>
      <c r="C22" s="95" t="s">
        <v>167</v>
      </c>
      <c r="D22" s="96" t="s">
        <v>470</v>
      </c>
      <c r="E22" s="101"/>
      <c r="F22" s="102" t="s">
        <v>169</v>
      </c>
    </row>
    <row r="23" spans="1:6" ht="30.75" customHeight="1" x14ac:dyDescent="0.25">
      <c r="A23" s="93"/>
      <c r="B23" s="94">
        <v>14</v>
      </c>
      <c r="C23" s="95" t="s">
        <v>168</v>
      </c>
      <c r="D23" s="96" t="s">
        <v>471</v>
      </c>
      <c r="E23" s="101"/>
      <c r="F23" s="102" t="s">
        <v>170</v>
      </c>
    </row>
    <row r="24" spans="1:6" ht="67.5" customHeight="1" x14ac:dyDescent="0.25">
      <c r="A24" s="93"/>
      <c r="B24" s="94">
        <v>15</v>
      </c>
      <c r="C24" s="103" t="s">
        <v>44</v>
      </c>
      <c r="D24" s="96" t="s">
        <v>45</v>
      </c>
      <c r="E24" s="96"/>
      <c r="F24" s="97" t="s">
        <v>102</v>
      </c>
    </row>
    <row r="25" spans="1:6" ht="30" customHeight="1" x14ac:dyDescent="0.25">
      <c r="A25" s="93"/>
      <c r="B25" s="94">
        <v>16</v>
      </c>
      <c r="C25" s="104" t="s">
        <v>466</v>
      </c>
      <c r="D25" s="96" t="s">
        <v>153</v>
      </c>
      <c r="E25" s="99"/>
      <c r="F25" s="100" t="s">
        <v>104</v>
      </c>
    </row>
    <row r="26" spans="1:6" ht="183" customHeight="1" x14ac:dyDescent="0.25">
      <c r="A26" s="93"/>
      <c r="B26" s="94">
        <v>17</v>
      </c>
      <c r="C26" s="104" t="s">
        <v>106</v>
      </c>
      <c r="D26" s="96" t="s">
        <v>460</v>
      </c>
      <c r="E26" s="99"/>
      <c r="F26" s="100" t="s">
        <v>80</v>
      </c>
    </row>
    <row r="27" spans="1:6" ht="24.75" customHeight="1" x14ac:dyDescent="0.25">
      <c r="A27" s="93"/>
      <c r="B27" s="94">
        <v>18</v>
      </c>
      <c r="C27" s="103" t="s">
        <v>107</v>
      </c>
      <c r="D27" s="96"/>
      <c r="E27" s="96"/>
      <c r="F27" s="97" t="s">
        <v>110</v>
      </c>
    </row>
    <row r="28" spans="1:6" ht="51.75" customHeight="1" x14ac:dyDescent="0.25">
      <c r="A28" s="93"/>
      <c r="B28" s="94">
        <v>19</v>
      </c>
      <c r="C28" s="103" t="s">
        <v>108</v>
      </c>
      <c r="D28" s="96" t="s">
        <v>109</v>
      </c>
      <c r="E28" s="96"/>
      <c r="F28" s="97" t="s">
        <v>77</v>
      </c>
    </row>
    <row r="29" spans="1:6" ht="28.5" customHeight="1" x14ac:dyDescent="0.25">
      <c r="A29" s="93"/>
      <c r="B29" s="94">
        <v>20</v>
      </c>
      <c r="C29" s="104" t="s">
        <v>164</v>
      </c>
      <c r="D29" s="96" t="s">
        <v>165</v>
      </c>
      <c r="E29" s="99"/>
      <c r="F29" s="100" t="s">
        <v>166</v>
      </c>
    </row>
    <row r="30" spans="1:6" ht="127.5" x14ac:dyDescent="0.25">
      <c r="A30" s="93"/>
      <c r="B30" s="94">
        <v>21</v>
      </c>
      <c r="C30" s="103" t="s">
        <v>425</v>
      </c>
      <c r="D30" s="96" t="s">
        <v>153</v>
      </c>
      <c r="E30" s="96"/>
      <c r="F30" s="97"/>
    </row>
    <row r="31" spans="1:6" ht="102" x14ac:dyDescent="0.25">
      <c r="A31" s="93"/>
      <c r="B31" s="94">
        <v>22</v>
      </c>
      <c r="C31" s="103" t="s">
        <v>426</v>
      </c>
      <c r="D31" s="96" t="s">
        <v>153</v>
      </c>
      <c r="E31" s="96"/>
      <c r="F31" s="97"/>
    </row>
    <row r="32" spans="1:6" ht="38.25" x14ac:dyDescent="0.25">
      <c r="A32" s="93"/>
      <c r="B32" s="94">
        <v>23</v>
      </c>
      <c r="C32" s="103" t="s">
        <v>427</v>
      </c>
      <c r="D32" s="96" t="s">
        <v>153</v>
      </c>
      <c r="E32" s="96"/>
      <c r="F32" s="97"/>
    </row>
    <row r="33" spans="1:6" ht="25.5" x14ac:dyDescent="0.25">
      <c r="A33" s="93"/>
      <c r="B33" s="94">
        <v>24</v>
      </c>
      <c r="C33" s="103" t="s">
        <v>428</v>
      </c>
      <c r="D33" s="96" t="s">
        <v>153</v>
      </c>
      <c r="E33" s="96"/>
      <c r="F33" s="97"/>
    </row>
    <row r="34" spans="1:6" ht="63.75" x14ac:dyDescent="0.25">
      <c r="A34" s="93"/>
      <c r="B34" s="94">
        <v>25</v>
      </c>
      <c r="C34" s="103" t="s">
        <v>429</v>
      </c>
      <c r="D34" s="96" t="s">
        <v>153</v>
      </c>
      <c r="E34" s="96"/>
      <c r="F34" s="97"/>
    </row>
    <row r="35" spans="1:6" x14ac:dyDescent="0.25">
      <c r="A35" s="93"/>
      <c r="B35" s="94">
        <v>26</v>
      </c>
      <c r="C35" s="204" t="s">
        <v>467</v>
      </c>
      <c r="D35" s="96" t="s">
        <v>153</v>
      </c>
      <c r="E35" s="205"/>
      <c r="F35" s="206"/>
    </row>
    <row r="36" spans="1:6" x14ac:dyDescent="0.25">
      <c r="A36" s="93"/>
      <c r="B36" s="94">
        <v>27</v>
      </c>
      <c r="C36" s="204" t="s">
        <v>468</v>
      </c>
      <c r="D36" s="96" t="s">
        <v>153</v>
      </c>
      <c r="E36" s="205"/>
      <c r="F36" s="206"/>
    </row>
    <row r="37" spans="1:6" x14ac:dyDescent="0.25">
      <c r="A37" s="93"/>
      <c r="B37" s="94">
        <v>28</v>
      </c>
      <c r="C37" s="204" t="s">
        <v>469</v>
      </c>
      <c r="D37" s="96" t="s">
        <v>153</v>
      </c>
      <c r="E37" s="205"/>
      <c r="F37" s="206"/>
    </row>
    <row r="38" spans="1:6" ht="39" customHeight="1" x14ac:dyDescent="0.25">
      <c r="B38" s="94">
        <v>29</v>
      </c>
      <c r="C38" s="104" t="s">
        <v>423</v>
      </c>
      <c r="D38" s="105" t="s">
        <v>153</v>
      </c>
      <c r="E38" s="99"/>
      <c r="F38" s="100"/>
    </row>
  </sheetData>
  <sheetProtection algorithmName="SHA-512" hashValue="966lOBLitvanOXpiWZHJxJ7DotO587uUcjL+dHnS9bTKxq5vFQItiFDOLzRyglBGdEfwRXWVfdDltNnJIhgArg==" saltValue="+zWJj20MpsEuLYs5Tzl9Ig==" spinCount="100000" sheet="1" formatCells="0" formatColumns="0" formatRows="0"/>
  <mergeCells count="7">
    <mergeCell ref="B8:D8"/>
    <mergeCell ref="B5:E5"/>
    <mergeCell ref="B2:E2"/>
    <mergeCell ref="B4:E4"/>
    <mergeCell ref="B6:E6"/>
    <mergeCell ref="B7:C7"/>
    <mergeCell ref="B3:E3"/>
  </mergeCells>
  <phoneticPr fontId="4" type="noConversion"/>
  <conditionalFormatting sqref="B2:B7 D7">
    <cfRule type="expression" dxfId="173" priority="5">
      <formula>AND(CELL("защита", B2)=0, NOT(ISBLANK(B2)))</formula>
    </cfRule>
    <cfRule type="expression" dxfId="172" priority="6">
      <formula>AND(CELL("защита", B2)=0, ISBLANK(B2))</formula>
    </cfRule>
    <cfRule type="expression" dxfId="171" priority="7">
      <formula>CELL("защита", B2)=0</formula>
    </cfRule>
  </conditionalFormatting>
  <conditionalFormatting sqref="A9:F13 A6:A7 A8:B8 E7:F8 F6 A14:A37 B14:B38 C14:F37">
    <cfRule type="expression" dxfId="170" priority="14">
      <formula>AND(CELL("защита", A6)=0, ISBLANK(A6))</formula>
    </cfRule>
    <cfRule type="expression" dxfId="169" priority="15">
      <formula>AND(CELL("защита", A6)=0, NOT(ISBLANK(A6)))</formula>
    </cfRule>
  </conditionalFormatting>
  <conditionalFormatting sqref="D38">
    <cfRule type="expression" dxfId="168" priority="3">
      <formula>AND(CELL("защита", D38)=0, ISBLANK(D38))</formula>
    </cfRule>
    <cfRule type="expression" dxfId="167" priority="4">
      <formula>AND(CELL("защита", D38)=0, NOT(ISBLANK(D38)))</formula>
    </cfRule>
  </conditionalFormatting>
  <conditionalFormatting sqref="E38">
    <cfRule type="expression" dxfId="166" priority="1">
      <formula>AND(CELL("защита", E38)=0, ISBLANK(E38))</formula>
    </cfRule>
    <cfRule type="expression" dxfId="165" priority="2">
      <formula>AND(CELL("защита", E38)=0, NOT(ISBLANK(E38)))</formula>
    </cfRule>
  </conditionalFormatting>
  <dataValidations count="7">
    <dataValidation allowBlank="1" showInputMessage="1" showErrorMessage="1" prompt="Укажите документ или сведения._x000a_Если это не требуется — укажите «Не требуется»." sqref="D19"/>
    <dataValidation type="list" allowBlank="1" showInputMessage="1" showErrorMessage="1" sqref="D17">
      <formula1>INDIRECT("ОтсутствиеЗадолженности[Отсутствие задолженности]")</formula1>
    </dataValidation>
    <dataValidation allowBlank="1" showInputMessage="1" showErrorMessage="1" prompt="Документ требуется, если участник закупки не является обладателем исключительного права" sqref="F19"/>
    <dataValidation allowBlank="1" showInputMessage="1" showErrorMessage="1" prompt="При наличии — укажите здесь полное наименование документа" sqref="D25 D27:D37"/>
    <dataValidation type="list" allowBlank="1" showInputMessage="1" prompt="Укажите также другие документы, если они требуются документацией о закупке" sqref="D23">
      <mc:AlternateContent xmlns:x12ac="http://schemas.microsoft.com/office/spreadsheetml/2011/1/ac" xmlns:mc="http://schemas.openxmlformats.org/markup-compatibility/2006">
        <mc:Choice Requires="x12ac">
          <x12ac:list>"Справка о материально-технических ресурсах (наличие вида, количества МТР с приложением подтверждающих документов)",Указание о соответствии материально-технических ресурсах</x12ac:list>
        </mc:Choice>
        <mc:Fallback>
          <formula1>"Справка о материально-технических ресурсах (наличие вида, количества МТР с приложением подтверждающих документов),Указание о соответствии материально-технических ресурсах"</formula1>
        </mc:Fallback>
      </mc:AlternateContent>
    </dataValidation>
    <dataValidation type="list" allowBlank="1" showInputMessage="1" showErrorMessage="1" sqref="E10:E38">
      <formula1>"Соответствует, Не соответствует, Не требуется заказчиком, Не должно требоваться"</formula1>
    </dataValidation>
    <dataValidation type="list" allowBlank="1" showInputMessage="1" prompt="Укажите также другие документы, если они требуются документацией о закупке" sqref="D22">
      <formula1>"Справка о кадровых ресурсах (наличие количества персонала с приложением подтверждающих квалификацию документов),Указание о соответствии кадровых ресурсах"</formula1>
    </dataValidation>
  </dataValidations>
  <hyperlinks>
    <hyperlink ref="F10" r:id="rId1"/>
    <hyperlink ref="F17" r:id="rId2"/>
    <hyperlink ref="F21" r:id="rId3"/>
    <hyperlink ref="F24" r:id="rId4"/>
    <hyperlink ref="F26" r:id="rId5"/>
    <hyperlink ref="F20" r:id="rId6"/>
    <hyperlink ref="F25" r:id="rId7"/>
    <hyperlink ref="F19" r:id="rId8"/>
    <hyperlink ref="F28" r:id="rId9"/>
    <hyperlink ref="F27" r:id="rId10"/>
    <hyperlink ref="F29" r:id="rId11"/>
    <hyperlink ref="F22" r:id="rId12"/>
    <hyperlink ref="F23" r:id="rId13"/>
    <hyperlink ref="F21" r:id="rId14"/>
  </hyperlinks>
  <pageMargins left="0.39370078740157483" right="0.70866141732283472" top="0.74803149606299213" bottom="0.74803149606299213" header="0.31496062992125984" footer="0.31496062992125984"/>
  <pageSetup paperSize="9" scale="69" fitToHeight="0" orientation="portrait" r:id="rId15"/>
  <headerFooter>
    <oddFooter>&amp;L&amp;"PT Sans,обычный"&amp;10Подпись лица, 
имеющего право на подписание заявки&amp;C&amp;"PT Sans,обычный"&amp;9________________________________&amp;R&amp;"PT Sans,обычный"&amp;9&amp;A
&amp;D
&amp;"PT Sans,полужирный"Страница &amp;P из &amp;N</oddFooter>
  </headerFooter>
  <tableParts count="1">
    <tablePart r:id="rId16"/>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A5"/>
  <sheetViews>
    <sheetView workbookViewId="0">
      <selection activeCell="C16" sqref="C16"/>
    </sheetView>
  </sheetViews>
  <sheetFormatPr defaultRowHeight="15" x14ac:dyDescent="0.25"/>
  <cols>
    <col min="1" max="1" width="28" customWidth="1"/>
  </cols>
  <sheetData>
    <row r="1" spans="1:1" x14ac:dyDescent="0.25">
      <c r="A1" t="s">
        <v>465</v>
      </c>
    </row>
    <row r="2" spans="1:1" x14ac:dyDescent="0.25">
      <c r="A2" t="s">
        <v>74</v>
      </c>
    </row>
    <row r="3" spans="1:1" x14ac:dyDescent="0.25">
      <c r="A3" t="s">
        <v>75</v>
      </c>
    </row>
    <row r="4" spans="1:1" x14ac:dyDescent="0.25">
      <c r="A4" t="s">
        <v>72</v>
      </c>
    </row>
    <row r="5" spans="1:1" x14ac:dyDescent="0.25">
      <c r="A5" t="s">
        <v>73</v>
      </c>
    </row>
  </sheetData>
  <pageMargins left="0.7" right="0.7" top="0.75" bottom="0.75" header="0.3" footer="0.3"/>
  <tableParts count="1">
    <tablePart r:id="rId1"/>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11"/>
  <dimension ref="A1:AB24"/>
  <sheetViews>
    <sheetView view="pageBreakPreview" zoomScale="115" zoomScaleNormal="100" zoomScaleSheetLayoutView="115" workbookViewId="0">
      <pane ySplit="6" topLeftCell="A7" activePane="bottomLeft" state="frozen"/>
      <selection pane="bottomLeft" activeCell="A8" sqref="A8:AB8"/>
    </sheetView>
  </sheetViews>
  <sheetFormatPr defaultColWidth="9.140625" defaultRowHeight="19.5" customHeight="1" x14ac:dyDescent="0.25"/>
  <cols>
    <col min="1" max="1" width="28.140625" style="175" customWidth="1"/>
    <col min="2" max="89" width="2.85546875" style="175" customWidth="1"/>
    <col min="90" max="16384" width="9.140625" style="175"/>
  </cols>
  <sheetData>
    <row r="1" spans="1:28" ht="19.5" customHeight="1" x14ac:dyDescent="0.25">
      <c r="A1" s="319" t="str">
        <f>'ОФЕРТА_ (начни с меня)'!B2&amp;" "&amp;'ОФЕРТА_ (начни с меня)'!D2</f>
        <v xml:space="preserve">Заявка на участие в закупке № </v>
      </c>
      <c r="B1" s="319"/>
      <c r="C1" s="319"/>
      <c r="D1" s="319"/>
      <c r="E1" s="319"/>
      <c r="F1" s="319"/>
      <c r="G1" s="319"/>
      <c r="H1" s="319"/>
      <c r="I1" s="319"/>
      <c r="J1" s="319"/>
      <c r="K1" s="319"/>
      <c r="L1" s="319"/>
      <c r="M1" s="319"/>
      <c r="N1" s="319"/>
      <c r="O1" s="319"/>
      <c r="P1" s="319"/>
      <c r="Q1" s="319"/>
      <c r="R1" s="319"/>
      <c r="S1" s="319"/>
      <c r="T1" s="319"/>
      <c r="U1" s="319"/>
      <c r="V1" s="319"/>
      <c r="W1" s="319"/>
      <c r="X1" s="319"/>
      <c r="Y1" s="319"/>
      <c r="Z1" s="319"/>
      <c r="AA1" s="319"/>
      <c r="AB1" s="319"/>
    </row>
    <row r="2" spans="1:28" ht="19.5" customHeight="1" x14ac:dyDescent="0.25">
      <c r="A2" s="319" t="str">
        <f>'ОФЕРТА_ (начни с меня)'!B6&amp;": "&amp;'ОФЕРТА_ (начни с меня)'!D6</f>
        <v xml:space="preserve">Способ закупки: </v>
      </c>
      <c r="B2" s="319"/>
      <c r="C2" s="319"/>
      <c r="D2" s="319"/>
      <c r="E2" s="319"/>
      <c r="F2" s="319"/>
      <c r="G2" s="319"/>
      <c r="H2" s="319"/>
      <c r="I2" s="319"/>
      <c r="J2" s="319"/>
      <c r="K2" s="319"/>
      <c r="L2" s="319"/>
      <c r="M2" s="319"/>
      <c r="N2" s="319"/>
      <c r="O2" s="319"/>
      <c r="P2" s="319"/>
      <c r="Q2" s="319"/>
      <c r="R2" s="319"/>
      <c r="S2" s="319"/>
      <c r="T2" s="319"/>
      <c r="U2" s="319"/>
      <c r="V2" s="319"/>
      <c r="W2" s="319"/>
      <c r="X2" s="319"/>
      <c r="Y2" s="319"/>
      <c r="Z2" s="319"/>
      <c r="AA2" s="319"/>
      <c r="AB2" s="319"/>
    </row>
    <row r="3" spans="1:28" ht="19.5" customHeight="1" x14ac:dyDescent="0.25">
      <c r="A3" s="319" t="str">
        <f>"Заказчик: "&amp;'ОФЕРТА_ (начни с меня)'!D4</f>
        <v xml:space="preserve">Заказчик: </v>
      </c>
      <c r="B3" s="319"/>
      <c r="C3" s="319"/>
      <c r="D3" s="319"/>
      <c r="E3" s="319"/>
      <c r="F3" s="319"/>
      <c r="G3" s="319"/>
      <c r="H3" s="319"/>
      <c r="I3" s="319"/>
      <c r="J3" s="319"/>
      <c r="K3" s="319"/>
      <c r="L3" s="319"/>
      <c r="M3" s="319"/>
      <c r="N3" s="319"/>
      <c r="O3" s="319"/>
      <c r="P3" s="319"/>
      <c r="Q3" s="319"/>
      <c r="R3" s="319"/>
      <c r="S3" s="319"/>
      <c r="T3" s="319"/>
      <c r="U3" s="319"/>
      <c r="V3" s="319"/>
      <c r="W3" s="319"/>
      <c r="X3" s="319"/>
      <c r="Y3" s="319"/>
      <c r="Z3" s="319"/>
      <c r="AA3" s="319"/>
      <c r="AB3" s="319"/>
    </row>
    <row r="4" spans="1:28" ht="19.5" customHeight="1" x14ac:dyDescent="0.25">
      <c r="A4" s="318" t="str">
        <f>"Предмет договора: "&amp;'ОФЕРТА_ (начни с меня)'!D10</f>
        <v xml:space="preserve">Предмет договора: </v>
      </c>
      <c r="B4" s="318"/>
      <c r="C4" s="318"/>
      <c r="D4" s="318"/>
      <c r="E4" s="318"/>
      <c r="F4" s="318"/>
      <c r="G4" s="318"/>
      <c r="H4" s="318"/>
      <c r="I4" s="318"/>
      <c r="J4" s="318"/>
      <c r="K4" s="318"/>
      <c r="L4" s="318"/>
      <c r="M4" s="318"/>
      <c r="N4" s="318"/>
      <c r="O4" s="318"/>
      <c r="P4" s="318"/>
      <c r="Q4" s="318"/>
      <c r="R4" s="318"/>
      <c r="S4" s="318"/>
      <c r="T4" s="318"/>
      <c r="U4" s="318"/>
      <c r="V4" s="318"/>
      <c r="W4" s="318"/>
      <c r="X4" s="318"/>
      <c r="Y4" s="318"/>
      <c r="Z4" s="318"/>
      <c r="AA4" s="318"/>
      <c r="AB4" s="318"/>
    </row>
    <row r="5" spans="1:28" ht="19.5" customHeight="1" x14ac:dyDescent="0.25">
      <c r="A5" s="319" t="str">
        <f>"Участник закупки: "&amp;IF(ISBLANK(Оферта_Наименование)," ",Оферта_Наименование)</f>
        <v xml:space="preserve">Участник закупки:  </v>
      </c>
      <c r="B5" s="319"/>
      <c r="C5" s="319"/>
      <c r="D5" s="319"/>
      <c r="E5" s="319"/>
      <c r="F5" s="319"/>
      <c r="G5" s="319"/>
      <c r="H5" s="319"/>
      <c r="I5" s="319"/>
      <c r="J5" s="319"/>
      <c r="K5" s="319"/>
      <c r="L5" s="319"/>
      <c r="M5" s="319"/>
      <c r="N5" s="319"/>
      <c r="O5" s="319"/>
      <c r="P5" s="319"/>
      <c r="Q5" s="319"/>
      <c r="R5" s="319"/>
      <c r="S5" s="319"/>
      <c r="T5" s="319"/>
      <c r="U5" s="319"/>
      <c r="V5" s="319"/>
      <c r="W5" s="319"/>
      <c r="X5" s="319"/>
      <c r="Y5" s="319"/>
      <c r="Z5" s="319"/>
      <c r="AA5" s="319"/>
      <c r="AB5" s="319"/>
    </row>
    <row r="6" spans="1:28" ht="19.5" customHeight="1" thickBot="1" x14ac:dyDescent="0.3">
      <c r="A6" s="233" t="str">
        <f>"ИНН: "&amp;IF(ISBLANK(Оферта_ИНН)," ",Оферта_ИНН)</f>
        <v xml:space="preserve">ИНН:  </v>
      </c>
      <c r="B6" s="233"/>
      <c r="C6" s="233"/>
      <c r="D6" s="233"/>
      <c r="E6" s="233"/>
      <c r="F6" s="233"/>
      <c r="G6" s="233"/>
      <c r="H6" s="233"/>
      <c r="I6" s="233"/>
      <c r="J6" s="233"/>
      <c r="K6" s="233"/>
      <c r="L6" s="233"/>
      <c r="M6" s="233"/>
      <c r="N6" s="233"/>
      <c r="O6" s="233"/>
      <c r="P6" s="233"/>
      <c r="Q6" s="233"/>
      <c r="R6" s="233"/>
      <c r="S6" s="233"/>
      <c r="T6" s="233"/>
      <c r="U6" s="233"/>
      <c r="V6" s="233"/>
      <c r="W6" s="233"/>
      <c r="X6" s="233"/>
      <c r="Y6" s="233"/>
      <c r="Z6" s="233"/>
      <c r="AA6" s="233"/>
      <c r="AB6" s="233"/>
    </row>
    <row r="7" spans="1:28" ht="19.5" customHeight="1" x14ac:dyDescent="0.25">
      <c r="A7" s="326"/>
      <c r="B7" s="326"/>
      <c r="C7" s="326"/>
      <c r="D7" s="326"/>
      <c r="E7" s="326"/>
      <c r="F7" s="326"/>
      <c r="G7" s="326"/>
      <c r="H7" s="326"/>
      <c r="I7" s="326"/>
      <c r="J7" s="326"/>
      <c r="K7" s="326"/>
      <c r="L7" s="326"/>
      <c r="M7" s="326"/>
      <c r="N7" s="326"/>
      <c r="O7" s="326"/>
      <c r="P7" s="326"/>
      <c r="Q7" s="326"/>
      <c r="R7" s="326"/>
      <c r="S7" s="326"/>
      <c r="T7" s="326"/>
      <c r="U7" s="326"/>
      <c r="V7" s="326"/>
      <c r="W7" s="326"/>
      <c r="X7" s="326"/>
      <c r="Y7" s="326"/>
      <c r="Z7" s="326"/>
      <c r="AA7" s="326"/>
      <c r="AB7" s="326"/>
    </row>
    <row r="8" spans="1:28" ht="19.5" customHeight="1" x14ac:dyDescent="0.25">
      <c r="A8" s="322" t="s">
        <v>207</v>
      </c>
      <c r="B8" s="322"/>
      <c r="C8" s="322"/>
      <c r="D8" s="322"/>
      <c r="E8" s="322"/>
      <c r="F8" s="322"/>
      <c r="G8" s="322"/>
      <c r="H8" s="322"/>
      <c r="I8" s="322"/>
      <c r="J8" s="322"/>
      <c r="K8" s="322"/>
      <c r="L8" s="322"/>
      <c r="M8" s="322"/>
      <c r="N8" s="322"/>
      <c r="O8" s="322"/>
      <c r="P8" s="322"/>
      <c r="Q8" s="322"/>
      <c r="R8" s="322"/>
      <c r="S8" s="322"/>
      <c r="T8" s="322"/>
      <c r="U8" s="322"/>
      <c r="V8" s="322"/>
      <c r="W8" s="322"/>
      <c r="X8" s="322"/>
      <c r="Y8" s="322"/>
      <c r="Z8" s="322"/>
      <c r="AA8" s="322"/>
      <c r="AB8" s="322"/>
    </row>
    <row r="9" spans="1:28" s="176" customFormat="1" ht="19.5" customHeight="1" x14ac:dyDescent="0.25">
      <c r="A9" s="325" t="str">
        <f xml:space="preserve"> "Настоящим, в случае признания " &amp;IF(ISBLANK(Оферта_Наименование)," ",Оферта_Наименование)&amp;" ("&amp;"ИНН: "&amp;IF(ISBLANK(Оферта_ИНН)," ",Оферта_ИНН)&amp;")"&amp;" победителем закупки "&amp;'ОФЕРТА_ (начни с меня)'!D10</f>
        <v xml:space="preserve">Настоящим, в случае признания   (ИНН:  ) победителем закупки </v>
      </c>
      <c r="B9" s="325"/>
      <c r="C9" s="325"/>
      <c r="D9" s="325"/>
      <c r="E9" s="325"/>
      <c r="F9" s="325"/>
      <c r="G9" s="325"/>
      <c r="H9" s="325"/>
      <c r="I9" s="325"/>
      <c r="J9" s="325"/>
      <c r="K9" s="325"/>
      <c r="L9" s="325"/>
      <c r="M9" s="325"/>
      <c r="N9" s="325"/>
      <c r="O9" s="325"/>
      <c r="P9" s="325"/>
      <c r="Q9" s="325"/>
      <c r="R9" s="325"/>
      <c r="S9" s="325"/>
      <c r="T9" s="325"/>
      <c r="U9" s="325"/>
      <c r="V9" s="325"/>
      <c r="W9" s="325"/>
      <c r="X9" s="325"/>
      <c r="Y9" s="325"/>
      <c r="Z9" s="325"/>
      <c r="AA9" s="325"/>
      <c r="AB9" s="325"/>
    </row>
    <row r="10" spans="1:28" ht="19.5" customHeight="1" x14ac:dyDescent="0.25">
      <c r="A10" s="323" t="s">
        <v>208</v>
      </c>
      <c r="B10" s="323"/>
      <c r="C10" s="323"/>
      <c r="D10" s="323"/>
      <c r="E10" s="323"/>
      <c r="F10" s="323"/>
      <c r="G10" s="323"/>
      <c r="H10" s="323"/>
      <c r="I10" s="323"/>
      <c r="J10" s="323"/>
      <c r="K10" s="323"/>
      <c r="L10" s="323"/>
      <c r="M10" s="323"/>
      <c r="N10" s="323"/>
      <c r="O10" s="323"/>
      <c r="P10" s="323"/>
      <c r="Q10" s="323"/>
      <c r="R10" s="323"/>
      <c r="S10" s="323"/>
      <c r="T10" s="323"/>
      <c r="U10" s="323"/>
      <c r="V10" s="323"/>
      <c r="W10" s="323"/>
      <c r="X10" s="323"/>
      <c r="Y10" s="323"/>
      <c r="Z10" s="323"/>
      <c r="AA10" s="323"/>
      <c r="AB10" s="323"/>
    </row>
    <row r="11" spans="1:28" ht="27" customHeight="1" x14ac:dyDescent="0.25">
      <c r="A11" s="222" t="s">
        <v>444</v>
      </c>
      <c r="B11" s="222"/>
      <c r="C11" s="222"/>
      <c r="D11" s="222"/>
      <c r="E11" s="222"/>
      <c r="F11" s="222"/>
      <c r="G11" s="222"/>
      <c r="H11" s="222"/>
      <c r="I11" s="222"/>
      <c r="J11" s="222"/>
      <c r="K11" s="222"/>
      <c r="L11" s="222"/>
      <c r="M11" s="222"/>
      <c r="N11" s="222"/>
      <c r="O11" s="222"/>
      <c r="P11" s="222"/>
      <c r="Q11" s="222"/>
      <c r="R11" s="222"/>
      <c r="S11" s="222"/>
      <c r="T11" s="222"/>
      <c r="U11" s="222"/>
      <c r="V11" s="222"/>
      <c r="W11" s="222"/>
      <c r="X11" s="222"/>
      <c r="Y11" s="222"/>
      <c r="Z11" s="222"/>
      <c r="AA11" s="222"/>
      <c r="AB11" s="222"/>
    </row>
    <row r="12" spans="1:28" ht="97.5" customHeight="1" x14ac:dyDescent="0.25">
      <c r="A12" s="324" t="str">
        <f>'Соответствие требованиям'!C30</f>
        <v xml:space="preserve">Наличие действующего договора на оказание услуг в части охраны труда со специализированной организацией или внутренних нормативных документов, подтверждающих наличие системы управления охраной труда: положение по СУОТ; ОРД о создании службы охраны труда; ОРД о назначении: специалиста по охране труда, ответственных за соблюдение требований охраны труда на рабочем объекте (имеющих право подписи акта-допуска и выдачи наряда-допуска); лиц, ответственных за безопасное выполнении работ подъёмными сооружениями) </v>
      </c>
      <c r="B12" s="324"/>
      <c r="C12" s="324"/>
      <c r="D12" s="324"/>
      <c r="E12" s="324"/>
      <c r="F12" s="324"/>
      <c r="G12" s="324"/>
      <c r="H12" s="324"/>
      <c r="I12" s="324"/>
      <c r="J12" s="324"/>
      <c r="K12" s="324"/>
      <c r="L12" s="324"/>
      <c r="M12" s="324"/>
      <c r="N12" s="324"/>
      <c r="O12" s="324"/>
      <c r="P12" s="324"/>
      <c r="Q12" s="324"/>
      <c r="R12" s="324"/>
      <c r="S12" s="324"/>
      <c r="T12" s="324"/>
      <c r="U12" s="324"/>
      <c r="V12" s="324"/>
      <c r="W12" s="324"/>
      <c r="X12" s="324"/>
      <c r="Y12" s="324"/>
      <c r="Z12" s="324"/>
      <c r="AA12" s="324"/>
      <c r="AB12" s="324"/>
    </row>
    <row r="13" spans="1:28" ht="79.5" customHeight="1" x14ac:dyDescent="0.25">
      <c r="A13" s="324" t="str">
        <f>'Соответствие требованиям'!C31</f>
        <v>Наличие документов, подтверждающих обучение и проверку знаний в области охраны труда и промышленной безопасности в объёме занимаемой должности (протоколы аттестации членов комиссии по проверке знаний; протоколы и удостоверения работников, прошедших профессиональную подготовку и повышение квалификации; протоколы обучения персонала по пожарной безопасности; протоколов обучения  работам на высоте; иные необходимые документы)</v>
      </c>
      <c r="B13" s="324"/>
      <c r="C13" s="324"/>
      <c r="D13" s="324"/>
      <c r="E13" s="324"/>
      <c r="F13" s="324"/>
      <c r="G13" s="324"/>
      <c r="H13" s="324"/>
      <c r="I13" s="324"/>
      <c r="J13" s="324"/>
      <c r="K13" s="324"/>
      <c r="L13" s="324"/>
      <c r="M13" s="324"/>
      <c r="N13" s="324"/>
      <c r="O13" s="324"/>
      <c r="P13" s="324"/>
      <c r="Q13" s="324"/>
      <c r="R13" s="324"/>
      <c r="S13" s="324"/>
      <c r="T13" s="324"/>
      <c r="U13" s="324"/>
      <c r="V13" s="324"/>
      <c r="W13" s="324"/>
      <c r="X13" s="324"/>
      <c r="Y13" s="324"/>
      <c r="Z13" s="324"/>
      <c r="AA13" s="324"/>
      <c r="AB13" s="324"/>
    </row>
    <row r="14" spans="1:28" ht="31.5" customHeight="1" x14ac:dyDescent="0.25">
      <c r="A14" s="324" t="str">
        <f>'Соответствие требованиям'!C32</f>
        <v>Наличие средств коллективной защиты: инвентарных ограждений для котлованов; системы безопасности работ на высоте, системы эвакуации и спасения и т.д.</v>
      </c>
      <c r="B14" s="324"/>
      <c r="C14" s="324"/>
      <c r="D14" s="324"/>
      <c r="E14" s="324"/>
      <c r="F14" s="324"/>
      <c r="G14" s="324"/>
      <c r="H14" s="324"/>
      <c r="I14" s="324"/>
      <c r="J14" s="324"/>
      <c r="K14" s="324"/>
      <c r="L14" s="324"/>
      <c r="M14" s="324"/>
      <c r="N14" s="324"/>
      <c r="O14" s="324"/>
      <c r="P14" s="324"/>
      <c r="Q14" s="324"/>
      <c r="R14" s="324"/>
      <c r="S14" s="324"/>
      <c r="T14" s="324"/>
      <c r="U14" s="324"/>
      <c r="V14" s="324"/>
      <c r="W14" s="324"/>
      <c r="X14" s="324"/>
      <c r="Y14" s="324"/>
      <c r="Z14" s="324"/>
      <c r="AA14" s="324"/>
      <c r="AB14" s="324"/>
    </row>
    <row r="15" spans="1:28" ht="36.75" customHeight="1" x14ac:dyDescent="0.25">
      <c r="A15" s="324" t="str">
        <f>'Соответствие требованиям'!C33</f>
        <v xml:space="preserve">Наличие акта медицинского осмотра с допуском к выполнению определённого вида работ </v>
      </c>
      <c r="B15" s="324"/>
      <c r="C15" s="324"/>
      <c r="D15" s="324"/>
      <c r="E15" s="324"/>
      <c r="F15" s="324"/>
      <c r="G15" s="324"/>
      <c r="H15" s="324"/>
      <c r="I15" s="324"/>
      <c r="J15" s="324"/>
      <c r="K15" s="324"/>
      <c r="L15" s="324"/>
      <c r="M15" s="324"/>
      <c r="N15" s="324"/>
      <c r="O15" s="324"/>
      <c r="P15" s="324"/>
      <c r="Q15" s="324"/>
      <c r="R15" s="324"/>
      <c r="S15" s="324"/>
      <c r="T15" s="324"/>
      <c r="U15" s="324"/>
      <c r="V15" s="324"/>
      <c r="W15" s="324"/>
      <c r="X15" s="324"/>
      <c r="Y15" s="324"/>
      <c r="Z15" s="324"/>
      <c r="AA15" s="324"/>
      <c r="AB15" s="324"/>
    </row>
    <row r="16" spans="1:28" ht="50.25" customHeight="1" x14ac:dyDescent="0.25">
      <c r="A16" s="324" t="str">
        <f>'Соответствие требованиям'!C34</f>
        <v>Наличие документов, подтверждающих обеспечение работников СИЗ, утверждённых в установленном порядке в соответствии с типовыми нормами, включая требования в части профессий и наличие личных карточек учёта выдачи СИЗ работникам</v>
      </c>
      <c r="B16" s="324"/>
      <c r="C16" s="324"/>
      <c r="D16" s="324"/>
      <c r="E16" s="324"/>
      <c r="F16" s="324"/>
      <c r="G16" s="324"/>
      <c r="H16" s="324"/>
      <c r="I16" s="324"/>
      <c r="J16" s="324"/>
      <c r="K16" s="324"/>
      <c r="L16" s="324"/>
      <c r="M16" s="324"/>
      <c r="N16" s="324"/>
      <c r="O16" s="324"/>
      <c r="P16" s="324"/>
      <c r="Q16" s="324"/>
      <c r="R16" s="324"/>
      <c r="S16" s="324"/>
      <c r="T16" s="324"/>
      <c r="U16" s="324"/>
      <c r="V16" s="324"/>
      <c r="W16" s="324"/>
      <c r="X16" s="324"/>
      <c r="Y16" s="324"/>
      <c r="Z16" s="324"/>
      <c r="AA16" s="324"/>
      <c r="AB16" s="324"/>
    </row>
    <row r="17" spans="1:28" ht="15" x14ac:dyDescent="0.25">
      <c r="A17" s="324"/>
      <c r="B17" s="324"/>
      <c r="C17" s="324"/>
      <c r="D17" s="324"/>
      <c r="E17" s="324"/>
      <c r="F17" s="324"/>
      <c r="G17" s="324"/>
      <c r="H17" s="324"/>
      <c r="I17" s="324"/>
      <c r="J17" s="324"/>
      <c r="K17" s="324"/>
      <c r="L17" s="324"/>
      <c r="M17" s="324"/>
      <c r="N17" s="324"/>
      <c r="O17" s="324"/>
      <c r="P17" s="324"/>
      <c r="Q17" s="324"/>
      <c r="R17" s="324"/>
      <c r="S17" s="324"/>
      <c r="T17" s="324"/>
      <c r="U17" s="324"/>
      <c r="V17" s="324"/>
      <c r="W17" s="324"/>
      <c r="X17" s="324"/>
      <c r="Y17" s="324"/>
      <c r="Z17" s="324"/>
      <c r="AA17" s="324"/>
      <c r="AB17" s="324"/>
    </row>
    <row r="18" spans="1:28" ht="19.5" customHeight="1" x14ac:dyDescent="0.25">
      <c r="A18" s="20"/>
      <c r="B18" s="20"/>
      <c r="C18" s="20"/>
      <c r="D18" s="20"/>
      <c r="E18" s="20"/>
      <c r="F18" s="20"/>
      <c r="G18" s="20"/>
      <c r="H18" s="20"/>
      <c r="I18" s="20"/>
      <c r="J18" s="20"/>
      <c r="K18" s="20"/>
      <c r="L18" s="20"/>
      <c r="M18" s="20"/>
      <c r="N18" s="20"/>
      <c r="O18" s="20"/>
      <c r="P18" s="20"/>
      <c r="Q18" s="20"/>
      <c r="R18" s="20"/>
      <c r="S18" s="20"/>
      <c r="T18" s="20"/>
      <c r="U18" s="20"/>
      <c r="V18" s="20"/>
      <c r="W18" s="20"/>
      <c r="X18" s="20"/>
      <c r="Y18" s="20"/>
      <c r="Z18" s="20"/>
      <c r="AA18" s="20"/>
      <c r="AB18" s="20"/>
    </row>
    <row r="19" spans="1:28" ht="19.5" customHeight="1" x14ac:dyDescent="0.25">
      <c r="A19" s="8" t="s">
        <v>442</v>
      </c>
      <c r="B19" s="20"/>
      <c r="C19" s="20"/>
      <c r="D19" s="321"/>
      <c r="E19" s="321"/>
      <c r="F19" s="321"/>
      <c r="G19" s="321"/>
      <c r="H19" s="321"/>
      <c r="I19" s="321"/>
      <c r="J19" s="321"/>
      <c r="K19" s="321"/>
      <c r="L19" s="20"/>
      <c r="M19" s="20"/>
      <c r="N19" s="20"/>
      <c r="O19" s="20"/>
      <c r="P19" s="20"/>
      <c r="Q19" s="20"/>
      <c r="R19" s="20"/>
      <c r="S19" s="20"/>
      <c r="T19" s="20"/>
      <c r="U19" s="20"/>
      <c r="V19" s="20"/>
      <c r="W19" s="20"/>
      <c r="X19" s="20"/>
      <c r="Y19" s="20"/>
      <c r="Z19" s="20"/>
      <c r="AA19" s="20"/>
      <c r="AB19" s="20"/>
    </row>
    <row r="20" spans="1:28" ht="19.5" customHeight="1" x14ac:dyDescent="0.25">
      <c r="A20" s="188"/>
      <c r="B20" s="189"/>
      <c r="C20" s="189"/>
      <c r="D20" s="189"/>
      <c r="E20" s="189"/>
      <c r="F20" s="189"/>
      <c r="G20" s="190"/>
      <c r="H20" s="189"/>
      <c r="I20" s="188"/>
      <c r="J20" s="188"/>
      <c r="K20" s="188"/>
      <c r="L20" s="188"/>
      <c r="M20" s="188"/>
      <c r="N20" s="188"/>
      <c r="O20" s="188"/>
      <c r="P20" s="188"/>
      <c r="Q20" s="188"/>
      <c r="R20" s="188"/>
      <c r="S20" s="188"/>
      <c r="T20" s="188"/>
      <c r="U20" s="188"/>
      <c r="V20" s="188"/>
      <c r="W20" s="188"/>
      <c r="X20" s="188"/>
      <c r="Y20" s="188"/>
      <c r="Z20" s="188"/>
      <c r="AA20" s="188"/>
      <c r="AB20" s="188"/>
    </row>
    <row r="21" spans="1:28" ht="19.5" customHeight="1" x14ac:dyDescent="0.25">
      <c r="A21" s="2" t="str">
        <f>'ОФЕРТА_ (начни с меня)'!C47</f>
        <v>Лицо, имеющее право подписания заявки</v>
      </c>
      <c r="B21" s="188"/>
      <c r="C21" s="188"/>
      <c r="D21" s="188"/>
      <c r="E21" s="188"/>
      <c r="F21" s="188"/>
      <c r="G21" s="188"/>
      <c r="H21" s="188"/>
      <c r="I21" s="188"/>
      <c r="J21" s="188"/>
      <c r="K21" s="188"/>
      <c r="L21" s="188"/>
      <c r="M21" s="188"/>
      <c r="N21" s="188"/>
      <c r="O21" s="191"/>
      <c r="P21" s="191"/>
      <c r="Q21" s="191"/>
      <c r="R21" s="191"/>
      <c r="S21" s="191"/>
      <c r="T21" s="20"/>
      <c r="U21" s="191"/>
      <c r="V21" s="191"/>
      <c r="W21" s="191"/>
      <c r="X21" s="191"/>
      <c r="Y21" s="191"/>
      <c r="Z21" s="191"/>
      <c r="AA21" s="191"/>
      <c r="AB21" s="20"/>
    </row>
    <row r="22" spans="1:28" ht="19.5" customHeight="1" x14ac:dyDescent="0.25">
      <c r="A22" s="188"/>
      <c r="B22" s="188"/>
      <c r="C22" s="188"/>
      <c r="D22" s="188"/>
      <c r="E22" s="188"/>
      <c r="F22" s="188"/>
      <c r="G22" s="188"/>
      <c r="H22" s="188"/>
      <c r="I22" s="188"/>
      <c r="J22" s="188"/>
      <c r="K22" s="188"/>
      <c r="L22" s="188"/>
      <c r="M22" s="188"/>
      <c r="N22" s="188"/>
      <c r="O22" s="188"/>
      <c r="P22" s="2" t="s">
        <v>404</v>
      </c>
      <c r="Q22" s="188"/>
      <c r="R22" s="188"/>
      <c r="S22" s="188"/>
      <c r="T22" s="188"/>
      <c r="U22" s="5" t="s">
        <v>191</v>
      </c>
      <c r="V22" s="188"/>
      <c r="W22" s="188"/>
      <c r="X22" s="188"/>
      <c r="Y22" s="188"/>
      <c r="Z22" s="188"/>
      <c r="AA22" s="188"/>
      <c r="AB22" s="188"/>
    </row>
    <row r="23" spans="1:28" ht="19.5" customHeight="1" x14ac:dyDescent="0.25">
      <c r="A23" s="188"/>
      <c r="B23" s="188"/>
      <c r="C23" s="188"/>
      <c r="D23" s="188"/>
      <c r="E23" s="188"/>
      <c r="F23" s="188"/>
      <c r="G23" s="188"/>
      <c r="H23" s="188"/>
      <c r="I23" s="188"/>
      <c r="J23" s="188"/>
      <c r="K23" s="188"/>
      <c r="L23" s="188"/>
      <c r="M23" s="188"/>
      <c r="N23" s="188"/>
      <c r="O23" s="188"/>
      <c r="P23" s="188"/>
      <c r="Q23" s="188"/>
      <c r="R23" s="188"/>
      <c r="S23" s="188"/>
      <c r="T23" s="188"/>
      <c r="U23" s="188"/>
      <c r="V23" s="188"/>
      <c r="W23" s="188"/>
      <c r="X23" s="188"/>
      <c r="Y23" s="188"/>
      <c r="Z23" s="188"/>
      <c r="AA23" s="188"/>
      <c r="AB23" s="188"/>
    </row>
    <row r="24" spans="1:28" ht="19.5" customHeight="1" x14ac:dyDescent="0.25">
      <c r="A24" s="188"/>
      <c r="B24" s="188"/>
      <c r="C24" s="188"/>
      <c r="D24" s="188"/>
      <c r="E24" s="188"/>
      <c r="F24" s="188"/>
      <c r="G24" s="188"/>
      <c r="H24" s="188"/>
      <c r="I24" s="188"/>
      <c r="J24" s="188"/>
      <c r="K24" s="188"/>
      <c r="L24" s="188"/>
      <c r="M24" s="188"/>
      <c r="N24" s="188"/>
      <c r="O24" s="188"/>
      <c r="P24" s="188"/>
      <c r="Q24" s="188"/>
      <c r="R24" s="188"/>
      <c r="S24" s="188"/>
      <c r="T24" s="188"/>
      <c r="U24" s="188"/>
      <c r="V24" s="188"/>
      <c r="W24" s="188"/>
      <c r="X24" s="188"/>
      <c r="Y24" s="188"/>
      <c r="Z24" s="188"/>
      <c r="AA24" s="188"/>
      <c r="AB24" s="188"/>
    </row>
  </sheetData>
  <mergeCells count="18">
    <mergeCell ref="A15:AB15"/>
    <mergeCell ref="A16:AB16"/>
    <mergeCell ref="A2:AB2"/>
    <mergeCell ref="A1:AB1"/>
    <mergeCell ref="D19:K19"/>
    <mergeCell ref="A11:AB11"/>
    <mergeCell ref="A8:AB8"/>
    <mergeCell ref="A10:AB10"/>
    <mergeCell ref="A3:AB3"/>
    <mergeCell ref="A4:AB4"/>
    <mergeCell ref="A5:AB5"/>
    <mergeCell ref="A6:AB6"/>
    <mergeCell ref="A17:AB17"/>
    <mergeCell ref="A9:AB9"/>
    <mergeCell ref="A7:AB7"/>
    <mergeCell ref="A12:AB12"/>
    <mergeCell ref="A13:AB13"/>
    <mergeCell ref="A14:AB14"/>
  </mergeCells>
  <conditionalFormatting sqref="A1:A7">
    <cfRule type="expression" dxfId="155" priority="1">
      <formula>AND(CELL("защита", A1)=0, NOT(ISBLANK(A1)))</formula>
    </cfRule>
    <cfRule type="expression" dxfId="154" priority="2">
      <formula>AND(CELL("защита", A1)=0, ISBLANK(A1))</formula>
    </cfRule>
    <cfRule type="expression" dxfId="153" priority="3">
      <formula>CELL("защита", A1)=0</formula>
    </cfRule>
  </conditionalFormatting>
  <pageMargins left="0.7" right="0.7" top="0.75" bottom="0.75" header="0.3" footer="0.3"/>
  <pageSetup paperSize="9" scale="72"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11">
    <pageSetUpPr fitToPage="1"/>
  </sheetPr>
  <dimension ref="A1:K35"/>
  <sheetViews>
    <sheetView showGridLines="0" view="pageBreakPreview" zoomScaleNormal="100" zoomScaleSheetLayoutView="100" workbookViewId="0">
      <pane xSplit="1" ySplit="9" topLeftCell="B10" activePane="bottomRight" state="frozen"/>
      <selection pane="topRight" activeCell="B1" sqref="B1"/>
      <selection pane="bottomLeft" activeCell="A10" sqref="A10"/>
      <selection pane="bottomRight" activeCell="K11" sqref="K11"/>
    </sheetView>
  </sheetViews>
  <sheetFormatPr defaultColWidth="8.85546875" defaultRowHeight="15" x14ac:dyDescent="0.25"/>
  <cols>
    <col min="1" max="1" width="4.28515625" style="177" customWidth="1"/>
    <col min="2" max="2" width="7.140625" style="177" customWidth="1"/>
    <col min="3" max="3" width="49" style="177" customWidth="1"/>
    <col min="4" max="4" width="14.28515625" style="177" customWidth="1"/>
    <col min="5" max="5" width="18.5703125" style="177" customWidth="1"/>
    <col min="6" max="6" width="11.42578125" style="177" customWidth="1"/>
    <col min="7" max="7" width="15" style="177" customWidth="1"/>
    <col min="8" max="8" width="12.7109375" style="177" customWidth="1"/>
    <col min="9" max="9" width="13.85546875" style="177" customWidth="1"/>
    <col min="10" max="10" width="23.28515625" style="177" customWidth="1"/>
    <col min="11" max="11" width="35" style="177" customWidth="1"/>
    <col min="12" max="16384" width="8.85546875" style="177"/>
  </cols>
  <sheetData>
    <row r="1" spans="1:11" ht="25.5" customHeight="1" x14ac:dyDescent="0.25">
      <c r="B1" s="106" t="str">
        <f>'ОФЕРТА_ (начни с меня)'!B2:C2&amp;" "&amp;'ОФЕРТА_ (начни с меня)'!D2</f>
        <v xml:space="preserve">Заявка на участие в закупке № </v>
      </c>
      <c r="C1" s="106"/>
      <c r="D1" s="106"/>
      <c r="E1" s="107"/>
      <c r="F1" s="107"/>
      <c r="G1" s="107"/>
      <c r="H1" s="107"/>
      <c r="I1" s="107"/>
      <c r="J1" s="107"/>
      <c r="K1" s="108"/>
    </row>
    <row r="2" spans="1:11" ht="25.5" customHeight="1" x14ac:dyDescent="0.25">
      <c r="B2" s="327" t="str">
        <f>'ОФЕРТА_ (начни с меня)'!B6:C6&amp;": "&amp;'ОФЕРТА_ (начни с меня)'!D6</f>
        <v xml:space="preserve">Способ закупки: </v>
      </c>
      <c r="C2" s="327"/>
      <c r="D2" s="327"/>
      <c r="E2" s="327"/>
      <c r="F2" s="327"/>
      <c r="G2" s="327"/>
      <c r="H2" s="327"/>
      <c r="I2" s="327"/>
      <c r="J2" s="327"/>
      <c r="K2" s="327"/>
    </row>
    <row r="3" spans="1:11" ht="25.5" customHeight="1" x14ac:dyDescent="0.25">
      <c r="B3" s="106" t="str">
        <f>"Заказчик: "&amp;'ОФЕРТА_ (начни с меня)'!D4</f>
        <v xml:space="preserve">Заказчик: </v>
      </c>
      <c r="C3" s="106"/>
      <c r="D3" s="106"/>
      <c r="E3" s="107"/>
      <c r="F3" s="107"/>
      <c r="G3" s="107"/>
      <c r="H3" s="107"/>
      <c r="I3" s="107"/>
      <c r="J3" s="107"/>
      <c r="K3" s="108"/>
    </row>
    <row r="4" spans="1:11" ht="25.5" customHeight="1" x14ac:dyDescent="0.25">
      <c r="B4" s="328" t="str">
        <f>"Предмет договора: "&amp;'ОФЕРТА_ (начни с меня)'!D10</f>
        <v xml:space="preserve">Предмет договора: </v>
      </c>
      <c r="C4" s="328"/>
      <c r="D4" s="328"/>
      <c r="E4" s="328"/>
      <c r="F4" s="328"/>
      <c r="G4" s="328"/>
      <c r="H4" s="328"/>
      <c r="I4" s="328"/>
      <c r="J4" s="328"/>
      <c r="K4" s="328"/>
    </row>
    <row r="5" spans="1:11" ht="25.5" customHeight="1" x14ac:dyDescent="0.25">
      <c r="B5" s="109" t="str">
        <f>"Участник закупки: "&amp;IF(ISBLANK(Оферта_Наименование)," ",Оферта_Наименование)</f>
        <v xml:space="preserve">Участник закупки:  </v>
      </c>
      <c r="C5" s="109"/>
      <c r="D5" s="110"/>
      <c r="E5" s="111"/>
      <c r="F5" s="111"/>
      <c r="G5" s="111"/>
      <c r="H5" s="111"/>
      <c r="I5" s="111"/>
      <c r="J5" s="111"/>
      <c r="K5" s="111"/>
    </row>
    <row r="6" spans="1:11" ht="25.5" customHeight="1" thickBot="1" x14ac:dyDescent="0.3">
      <c r="B6" s="329" t="str">
        <f>"ИНН: "&amp;IF(ISBLANK(Оферта_ИНН)," ",Оферта_ИНН)</f>
        <v xml:space="preserve">ИНН:  </v>
      </c>
      <c r="C6" s="329"/>
      <c r="D6" s="112"/>
      <c r="E6" s="113"/>
      <c r="F6" s="113"/>
      <c r="G6" s="113"/>
      <c r="H6" s="113"/>
      <c r="I6" s="113"/>
      <c r="J6" s="113"/>
      <c r="K6" s="113"/>
    </row>
    <row r="7" spans="1:11" ht="25.5" customHeight="1" x14ac:dyDescent="0.25">
      <c r="A7" s="114"/>
      <c r="B7" s="332" t="s">
        <v>57</v>
      </c>
      <c r="C7" s="332"/>
      <c r="D7" s="115"/>
      <c r="E7" s="116"/>
      <c r="F7" s="116"/>
      <c r="G7" s="116"/>
      <c r="H7" s="116"/>
      <c r="I7" s="116"/>
      <c r="J7" s="116"/>
      <c r="K7" s="116"/>
    </row>
    <row r="8" spans="1:11" s="178" customFormat="1" ht="31.5" customHeight="1" x14ac:dyDescent="0.25">
      <c r="A8" s="333"/>
      <c r="B8" s="335" t="s">
        <v>14</v>
      </c>
      <c r="C8" s="335" t="s">
        <v>59</v>
      </c>
      <c r="D8" s="335" t="s">
        <v>192</v>
      </c>
      <c r="E8" s="330" t="s">
        <v>63</v>
      </c>
      <c r="F8" s="331"/>
      <c r="G8" s="334"/>
      <c r="H8" s="335" t="s">
        <v>64</v>
      </c>
      <c r="I8" s="330" t="s">
        <v>408</v>
      </c>
      <c r="J8" s="331"/>
      <c r="K8" s="117" t="s">
        <v>409</v>
      </c>
    </row>
    <row r="9" spans="1:11" s="178" customFormat="1" ht="33.75" customHeight="1" x14ac:dyDescent="0.25">
      <c r="A9" s="333"/>
      <c r="B9" s="336"/>
      <c r="C9" s="336"/>
      <c r="D9" s="336"/>
      <c r="E9" s="117" t="s">
        <v>60</v>
      </c>
      <c r="F9" s="117" t="s">
        <v>62</v>
      </c>
      <c r="G9" s="117" t="s">
        <v>61</v>
      </c>
      <c r="H9" s="336"/>
      <c r="I9" s="118" t="s">
        <v>10</v>
      </c>
      <c r="J9" s="118" t="s">
        <v>410</v>
      </c>
      <c r="K9" s="118" t="s">
        <v>206</v>
      </c>
    </row>
    <row r="10" spans="1:11" ht="15" customHeight="1" x14ac:dyDescent="0.25">
      <c r="A10" s="119"/>
      <c r="B10" s="192" t="s">
        <v>83</v>
      </c>
      <c r="C10" s="192" t="s">
        <v>84</v>
      </c>
      <c r="D10" s="192" t="s">
        <v>85</v>
      </c>
      <c r="E10" s="192" t="s">
        <v>86</v>
      </c>
      <c r="F10" s="192" t="s">
        <v>87</v>
      </c>
      <c r="G10" s="192" t="s">
        <v>88</v>
      </c>
      <c r="H10" s="192" t="s">
        <v>89</v>
      </c>
      <c r="I10" s="192" t="s">
        <v>90</v>
      </c>
      <c r="J10" s="192" t="s">
        <v>91</v>
      </c>
      <c r="K10" s="192" t="s">
        <v>92</v>
      </c>
    </row>
    <row r="11" spans="1:11" s="179" customFormat="1" ht="25.5" customHeight="1" x14ac:dyDescent="0.25">
      <c r="B11" s="120" t="s">
        <v>448</v>
      </c>
      <c r="C11" s="120" t="s">
        <v>66</v>
      </c>
      <c r="D11" s="120" t="s">
        <v>193</v>
      </c>
      <c r="E11" s="120"/>
      <c r="F11" s="121"/>
      <c r="G11" s="120"/>
      <c r="H11" s="120"/>
      <c r="I11" s="120"/>
      <c r="J11" s="121"/>
      <c r="K11" s="121"/>
    </row>
    <row r="12" spans="1:11" s="179" customFormat="1" ht="25.5" customHeight="1" x14ac:dyDescent="0.25">
      <c r="B12" s="120" t="s">
        <v>449</v>
      </c>
      <c r="C12" s="120"/>
      <c r="D12" s="120" t="s">
        <v>194</v>
      </c>
      <c r="E12" s="120"/>
      <c r="F12" s="121"/>
      <c r="G12" s="120"/>
      <c r="H12" s="120"/>
      <c r="I12" s="120"/>
      <c r="J12" s="121"/>
      <c r="K12" s="121"/>
    </row>
    <row r="13" spans="1:11" s="179" customFormat="1" ht="25.5" customHeight="1" x14ac:dyDescent="0.25">
      <c r="B13" s="120" t="s">
        <v>450</v>
      </c>
      <c r="C13" s="120"/>
      <c r="D13" s="120" t="s">
        <v>195</v>
      </c>
      <c r="E13" s="120"/>
      <c r="F13" s="121"/>
      <c r="G13" s="120"/>
      <c r="H13" s="120"/>
      <c r="I13" s="120"/>
      <c r="J13" s="121"/>
      <c r="K13" s="121"/>
    </row>
    <row r="14" spans="1:11" s="179" customFormat="1" ht="25.5" customHeight="1" x14ac:dyDescent="0.25">
      <c r="B14" s="120" t="s">
        <v>47</v>
      </c>
      <c r="C14" s="120"/>
      <c r="D14" s="120" t="s">
        <v>196</v>
      </c>
      <c r="E14" s="120"/>
      <c r="F14" s="121"/>
      <c r="G14" s="120"/>
      <c r="H14" s="120"/>
      <c r="I14" s="120"/>
      <c r="J14" s="121"/>
      <c r="K14" s="121"/>
    </row>
    <row r="15" spans="1:11" s="179" customFormat="1" ht="25.5" customHeight="1" x14ac:dyDescent="0.25">
      <c r="B15" s="120" t="s">
        <v>448</v>
      </c>
      <c r="C15" s="120" t="s">
        <v>67</v>
      </c>
      <c r="D15" s="120" t="s">
        <v>197</v>
      </c>
      <c r="E15" s="120"/>
      <c r="F15" s="121"/>
      <c r="G15" s="120"/>
      <c r="H15" s="120"/>
      <c r="I15" s="120"/>
      <c r="J15" s="121"/>
      <c r="K15" s="121"/>
    </row>
    <row r="16" spans="1:11" s="179" customFormat="1" ht="25.5" customHeight="1" x14ac:dyDescent="0.25">
      <c r="B16" s="120" t="s">
        <v>449</v>
      </c>
      <c r="C16" s="120"/>
      <c r="D16" s="120" t="s">
        <v>198</v>
      </c>
      <c r="E16" s="120"/>
      <c r="F16" s="121"/>
      <c r="G16" s="120"/>
      <c r="H16" s="120"/>
      <c r="I16" s="120"/>
      <c r="J16" s="121"/>
      <c r="K16" s="121"/>
    </row>
    <row r="17" spans="2:11" s="179" customFormat="1" ht="25.5" customHeight="1" x14ac:dyDescent="0.25">
      <c r="B17" s="120" t="s">
        <v>450</v>
      </c>
      <c r="C17" s="120"/>
      <c r="D17" s="120" t="s">
        <v>199</v>
      </c>
      <c r="E17" s="120"/>
      <c r="F17" s="121"/>
      <c r="G17" s="120"/>
      <c r="H17" s="120"/>
      <c r="I17" s="120"/>
      <c r="J17" s="121"/>
      <c r="K17" s="121"/>
    </row>
    <row r="18" spans="2:11" s="179" customFormat="1" ht="25.5" customHeight="1" x14ac:dyDescent="0.25">
      <c r="B18" s="120" t="s">
        <v>47</v>
      </c>
      <c r="C18" s="120"/>
      <c r="D18" s="120" t="s">
        <v>200</v>
      </c>
      <c r="E18" s="120"/>
      <c r="F18" s="121"/>
      <c r="G18" s="120"/>
      <c r="H18" s="120"/>
      <c r="I18" s="120"/>
      <c r="J18" s="121"/>
      <c r="K18" s="121"/>
    </row>
    <row r="19" spans="2:11" s="179" customFormat="1" ht="25.5" customHeight="1" x14ac:dyDescent="0.25">
      <c r="B19" s="120" t="s">
        <v>448</v>
      </c>
      <c r="C19" s="120" t="s">
        <v>56</v>
      </c>
      <c r="D19" s="120" t="s">
        <v>201</v>
      </c>
      <c r="E19" s="120"/>
      <c r="F19" s="121"/>
      <c r="G19" s="120"/>
      <c r="H19" s="120"/>
      <c r="I19" s="120"/>
      <c r="J19" s="121"/>
      <c r="K19" s="121"/>
    </row>
    <row r="20" spans="2:11" s="179" customFormat="1" ht="25.5" customHeight="1" x14ac:dyDescent="0.25">
      <c r="B20" s="120" t="s">
        <v>449</v>
      </c>
      <c r="C20" s="120"/>
      <c r="D20" s="120" t="s">
        <v>202</v>
      </c>
      <c r="E20" s="120"/>
      <c r="F20" s="121"/>
      <c r="G20" s="120"/>
      <c r="H20" s="120"/>
      <c r="I20" s="120"/>
      <c r="J20" s="121"/>
      <c r="K20" s="121"/>
    </row>
    <row r="21" spans="2:11" s="179" customFormat="1" ht="25.5" customHeight="1" x14ac:dyDescent="0.25">
      <c r="B21" s="120" t="s">
        <v>450</v>
      </c>
      <c r="C21" s="120"/>
      <c r="D21" s="120" t="s">
        <v>203</v>
      </c>
      <c r="E21" s="120"/>
      <c r="F21" s="121"/>
      <c r="G21" s="120"/>
      <c r="H21" s="120"/>
      <c r="I21" s="120"/>
      <c r="J21" s="121"/>
      <c r="K21" s="121"/>
    </row>
    <row r="22" spans="2:11" s="179" customFormat="1" ht="25.5" customHeight="1" x14ac:dyDescent="0.25">
      <c r="B22" s="120" t="s">
        <v>47</v>
      </c>
      <c r="C22" s="120"/>
      <c r="D22" s="120" t="s">
        <v>204</v>
      </c>
      <c r="E22" s="120"/>
      <c r="F22" s="121"/>
      <c r="G22" s="120"/>
      <c r="H22" s="120"/>
      <c r="I22" s="120"/>
      <c r="J22" s="121"/>
      <c r="K22" s="121"/>
    </row>
    <row r="23" spans="2:11" s="179" customFormat="1" x14ac:dyDescent="0.25"/>
    <row r="24" spans="2:11" s="179" customFormat="1" x14ac:dyDescent="0.25"/>
    <row r="25" spans="2:11" s="179" customFormat="1" x14ac:dyDescent="0.25"/>
    <row r="26" spans="2:11" s="179" customFormat="1" x14ac:dyDescent="0.25"/>
    <row r="27" spans="2:11" s="179" customFormat="1" x14ac:dyDescent="0.25"/>
    <row r="28" spans="2:11" s="179" customFormat="1" x14ac:dyDescent="0.25"/>
    <row r="29" spans="2:11" s="179" customFormat="1" x14ac:dyDescent="0.25"/>
    <row r="30" spans="2:11" s="179" customFormat="1" x14ac:dyDescent="0.25"/>
    <row r="31" spans="2:11" s="179" customFormat="1" x14ac:dyDescent="0.25"/>
    <row r="32" spans="2:11" s="179" customFormat="1" x14ac:dyDescent="0.25"/>
    <row r="33" s="179" customFormat="1" x14ac:dyDescent="0.25"/>
    <row r="34" s="179" customFormat="1" x14ac:dyDescent="0.25"/>
    <row r="35" s="179" customFormat="1" x14ac:dyDescent="0.25"/>
  </sheetData>
  <sheetProtection algorithmName="SHA-512" hashValue="MxW9GtyA5NoJwrYeZzSujlbyvNEl7kh05oqIhazWpdx1ZmVgb197i/QJ+B1R4kYkP9i5oqQpeopU8UAI5uVm8g==" saltValue="GskZo+Wdu6kHjRYDE/UACQ==" spinCount="100000" sheet="1" formatCells="0" formatColumns="0" formatRows="0" insertRows="0" deleteRows="0"/>
  <mergeCells count="11">
    <mergeCell ref="A8:A9"/>
    <mergeCell ref="E8:G8"/>
    <mergeCell ref="H8:H9"/>
    <mergeCell ref="B8:B9"/>
    <mergeCell ref="C8:C9"/>
    <mergeCell ref="D8:D9"/>
    <mergeCell ref="B2:K2"/>
    <mergeCell ref="B4:K4"/>
    <mergeCell ref="B6:C6"/>
    <mergeCell ref="I8:J8"/>
    <mergeCell ref="B7:C7"/>
  </mergeCells>
  <phoneticPr fontId="4" type="noConversion"/>
  <conditionalFormatting sqref="A8:H8 A9:J22 K10 A5:B7 D5:J7">
    <cfRule type="expression" dxfId="152" priority="4">
      <formula>AND(CELL("защита", A5)=0, NOT(ISBLANK(A5)))</formula>
    </cfRule>
    <cfRule type="expression" dxfId="151" priority="5">
      <formula>AND(CELL("защита", A5)=0, ISBLANK(A5))</formula>
    </cfRule>
    <cfRule type="expression" dxfId="150" priority="6">
      <formula>CELL("защита", A5)=0</formula>
    </cfRule>
  </conditionalFormatting>
  <conditionalFormatting sqref="K5:K7 K9 K11:K22">
    <cfRule type="expression" dxfId="149" priority="1">
      <formula>AND(CELL("защита", K5)=0, NOT(ISBLANK(K5)))</formula>
    </cfRule>
    <cfRule type="expression" dxfId="148" priority="2">
      <formula>AND(CELL("защита", K5)=0, ISBLANK(K5))</formula>
    </cfRule>
    <cfRule type="expression" dxfId="147" priority="3">
      <formula>CELL("защита", K5)=0</formula>
    </cfRule>
  </conditionalFormatting>
  <dataValidations count="3">
    <dataValidation type="list" allowBlank="1" showInputMessage="1" showErrorMessage="1" sqref="C11:C22">
      <formula1>INDIRECT("КатегорияСпециалиста[Категория специалиста]")</formula1>
    </dataValidation>
    <dataValidation type="whole" operator="greaterThan" allowBlank="1" showInputMessage="1" showErrorMessage="1" prompt="Только целое число &gt; 0" sqref="J11:K22">
      <formula1>0</formula1>
    </dataValidation>
    <dataValidation type="whole" operator="greaterThanOrEqual" allowBlank="1" showInputMessage="1" showErrorMessage="1" prompt="Только целое число &gt; 1920" sqref="F11:F22">
      <formula1>1920</formula1>
    </dataValidation>
  </dataValidations>
  <pageMargins left="0.39370078740157483" right="0.70866141732283472" top="0.74803149606299213" bottom="0.83" header="0.31496062992125984" footer="0.31496062992125984"/>
  <pageSetup paperSize="9" scale="67" fitToHeight="0" orientation="landscape" r:id="rId1"/>
  <headerFooter>
    <oddFooter>&amp;L&amp;"PT Sans,обычный"&amp;10Подпись лица, 
имеющего право на подписание заявки&amp;C&amp;"PT Sans,обычный"&amp;9______________________________&amp;R&amp;"PT Sans,обычный"&amp;9&amp;A
&amp;D
&amp;"PT Sans,полужирный"Страница &amp;P из &amp;N</oddFooter>
  </headerFooter>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5"/>
  <sheetViews>
    <sheetView workbookViewId="0">
      <selection activeCell="D10" sqref="D10"/>
    </sheetView>
  </sheetViews>
  <sheetFormatPr defaultRowHeight="15" x14ac:dyDescent="0.25"/>
  <cols>
    <col min="1" max="1" width="24.28515625" customWidth="1"/>
  </cols>
  <sheetData>
    <row r="1" spans="1:1" x14ac:dyDescent="0.25">
      <c r="A1" t="s">
        <v>59</v>
      </c>
    </row>
    <row r="2" spans="1:1" x14ac:dyDescent="0.25">
      <c r="A2" t="s">
        <v>56</v>
      </c>
    </row>
    <row r="3" spans="1:1" x14ac:dyDescent="0.25">
      <c r="A3" t="s">
        <v>67</v>
      </c>
    </row>
    <row r="4" spans="1:1" x14ac:dyDescent="0.25">
      <c r="A4" t="s">
        <v>66</v>
      </c>
    </row>
    <row r="5" spans="1:1" x14ac:dyDescent="0.25">
      <c r="A5" t="s">
        <v>81</v>
      </c>
    </row>
  </sheetData>
  <pageMargins left="0.7" right="0.7" top="0.75" bottom="0.75" header="0.3" footer="0.3"/>
  <tableParts count="1">
    <tablePart r:id="rId1"/>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1 6 " ? > < G e m i n i   x m l n s = " h t t p : / / g e m i n i / p i v o t c u s t o m i z a t i o n / F o r m u l a B a r S t a t e " > < C u s t o m C o n t e n t > < ! [ C D A T A [ < S a n d b o x E d i t o r . F o r m u l a B a r S t a t e   x m l n s = " h t t p : / / s c h e m a s . d a t a c o n t r a c t . o r g / 2 0 0 4 / 0 7 / M i c r o s o f t . A n a l y s i s S e r v i c e s . C o m m o n "   x m l n s : i = " h t t p : / / w w w . w 3 . o r g / 2 0 0 1 / X M L S c h e m a - i n s t a n c e " > < H e i g h t > 2 2 < / H e i g h t > < / S a n d b o x E d i t o r . F o r m u l a B a r S t a t e > ] ] > < / C u s t o m C o n t e n t > < / G e m i n i > 
</file>

<file path=customXml/item2.xml>��< ? x m l   v e r s i o n = " 1 . 0 "   e n c o d i n g = " U T F - 1 6 " ? > < G e m i n i   x m l n s = " h t t p : / / g e m i n i / p i v o t c u s t o m i z a t i o n / T a b l e W i d g e t " > < C u s t o m C o n t e n t > < ! [ C D A T A [ < A r r a y O f D i a g r a m M a n a g e r . S e r i a l i z a b l e D i a g r a m   x m l n s = " h t t p : / / s c h e m a s . d a t a c o n t r a c t . o r g / 2 0 0 4 / 0 7 / M i c r o s o f t . A n a l y s i s S e r v i c e s . C o m m o n "   x m l n s : i = " h t t p : / / w w w . w 3 . o r g / 2 0 0 1 / X M L S c h e m a - i n s t a n c e " > < D i a g r a m M a n a g e r . S e r i a l i z a b l e D i a g r a m > < A d a p t e r   i : t y p e = " T a b l e W i d g e t V i e w M o d e l S a n d b o x A d a p t e r " > < T a b l e N a m e > ><<5@G5A:>5@54;>65=85< / T a b l e N a m e > < / A d a p t e r > < D i a g r a m T y p e > T a b l e W i d g e t V i e w M o d e l < / D i a g r a m T y p e > < D i s p l a y C o n t e x t   i : t y p e = " T a b l e W i d g e t D i s p l a y C o n t e x t " > < I s F i l t e r e d T a g K e y > < K e y > S t a t i c   T a g s \ H a s   F i l t e r < / K e y > < / I s F i l t e r e d T a g K e y > < I s I n T y p e B o o l e a n K e y > < K e y > S t a t i c   T a g s \ I s   B o o l e a n < / K e y > < / I s I n T y p e B o o l e a n K e y > < I s I n T y p e N u m b e r K e y > < K e y > S t a t i c   T a g s \ I s   N u m b e r < / K e y > < / I s I n T y p e N u m b e r K e y > < I s I n T y p e T e x t K e y > < K e y > S t a t i c   T a g s \ I s   T e x t < / K e y > < / I s I n T y p e T e x t K e y > < I s I n T y p e T i m e K e y > < K e y > S t a t i c   T a g s \ I s   T i m e < / K e y > < / I s I n T y p e T i m e K e y > < I s S o r t A s c e n d i n g T a g K e y > < K e y > S t a t i c   T a g s \ I s   S o r t e d   A s c e n d i n g < / K e y > < / I s S o r t A s c e n d i n g T a g K e y > < I s S o r t D e s c e n d i n g T a g K e y > < K e y > S t a t i c   T a g s \ I s   S o r t e d   D e s c e n d i n g < / K e y > < / I s S o r t D e s c e n d i n g T a g K e y > < I s S o r t a b l e T a g K e y > < K e y > S t a t i c   T a g s \ c a n   b e   s o r t e d < / K e y > < / I s S o r t a b l e T a g K e y > < / D i s p l a y C o n t e x t > < D i s p l a y T y p e > T a b l e W i d g e t P a n e l < / D i s p l a y T y p e > < K e y   i : t y p e = " S a n d b o x E d i t o r T a b l e W i d g e t V i e w M o d e l K e y " > < T a b l e N a m e > ><<5@G5A:>5@54;>65=85< / T a b l e N a m e > < / K e y > < M a i n t a i n e r   i : t y p e = " T a b l e W i d g e t V i e w M o d e l . T a b l e W i d g e t V i e w M o d e l M a i n t a i n e r " / > < V i e w S t a t e F a c t o r y T y p e > M i c r o s o f t . A n a l y s i s S e r v i c e s . C o m m o n . T a b l e W i d g e t V i e w S t a t e F a c t o r y < / V i e w S t a t e F a c t o r y T y p e > < V i e w S t a t e s   x m l n s : a = " h t t p : / / s c h e m a s . m i c r o s o f t . c o m / 2 0 0 3 / 1 0 / S e r i a l i z a t i o n / A r r a y s " > < a : K e y V a l u e O f D i a g r a m O b j e c t K e y a n y T y p e z b w N T n L X > < a : K e y > < K e y > T a b l e W i d g e t G r i d   M o d e l < / K e y > < / a : K e y > < a : V a l u e   i : t y p e = " T a b l e W i d g e t B a s e V i e w S t a t e " / > < / a : K e y V a l u e O f D i a g r a m O b j e c t K e y a n y T y p e z b w N T n L X > < a : K e y V a l u e O f D i a g r a m O b j e c t K e y a n y T y p e z b w N T n L X > < a : K e y > < K e y > A c t i o n s \ S o r t   A s c e n d i n g < / K e y > < / a : K e y > < a : V a l u e   i : t y p e = " T a b l e W i d g e t B a s e V i e w S t a t e " / > < / a : K e y V a l u e O f D i a g r a m O b j e c t K e y a n y T y p e z b w N T n L X > < a : K e y V a l u e O f D i a g r a m O b j e c t K e y a n y T y p e z b w N T n L X > < a : K e y > < K e y > A c t i o n s \ S o r t   D e s c e n d i n g < / K e y > < / a : K e y > < a : V a l u e   i : t y p e = " T a b l e W i d g e t B a s e V i e w S t a t e " / > < / a : K e y V a l u e O f D i a g r a m O b j e c t K e y a n y T y p e z b w N T n L X > < a : K e y V a l u e O f D i a g r a m O b j e c t K e y a n y T y p e z b w N T n L X > < a : K e y > < K e y > A c t i o n s \ C l e a r   S o r t   f r o m   t h i s   C o l u m n < / K e y > < / a : K e y > < a : V a l u e   i : t y p e = " T a b l e W i d g e t B a s e V i e w S t a t e " / > < / a : K e y V a l u e O f D i a g r a m O b j e c t K e y a n y T y p e z b w N T n L X > < a : K e y V a l u e O f D i a g r a m O b j e c t K e y a n y T y p e z b w N T n L X > < a : K e y > < K e y > A c t i o n s \ C l e a r   S o r t   f r o m   t h i s   T a b l e < / K e y > < / a : K e y > < a : V a l u e   i : t y p e = " T a b l e W i d g e t B a s e V i e w S t a t e " / > < / a : K e y V a l u e O f D i a g r a m O b j e c t K e y a n y T y p e z b w N T n L X > < a : K e y V a l u e O f D i a g r a m O b j e c t K e y a n y T y p e z b w N T n L X > < a : K e y > < K e y > A c t i o n s \ L o a d   T o p   N   D i s t i n c t   V a l u e s < / K e y > < / a : K e y > < a : V a l u e   i : t y p e = " T a b l e W i d g e t B a s e V i e w S t a t e " / > < / a : K e y V a l u e O f D i a g r a m O b j e c t K e y a n y T y p e z b w N T n L X > < a : K e y V a l u e O f D i a g r a m O b j e c t K e y a n y T y p e z b w N T n L X > < a : K e y > < K e y > T a g G r o u p s \ N o d e   T y p e s < / K e y > < / a : K e y > < a : V a l u e   i : t y p e = " T a b l e W i d g e t B a s e V i e w S t a t e " / > < / a : K e y V a l u e O f D i a g r a m O b j e c t K e y a n y T y p e z b w N T n L X > < a : K e y V a l u e O f D i a g r a m O b j e c t K e y a n y T y p e z b w N T n L X > < a : K e y > < K e y > T a g G r o u p s \ D a t a   T y p e < / K e y > < / a : K e y > < a : V a l u e   i : t y p e = " T a b l e W i d g e t B a s e V i e w S t a t e " / > < / a : K e y V a l u e O f D i a g r a m O b j e c t K e y a n y T y p e z b w N T n L X > < a : K e y V a l u e O f D i a g r a m O b j e c t K e y a n y T y p e z b w N T n L X > < a : K e y > < K e y > T a g G r o u p s \ S t a t e < / K e y > < / a : K e y > < a : V a l u e   i : t y p e = " T a b l e W i d g e t B a s e V i e w S t a t e " / > < / a : K e y V a l u e O f D i a g r a m O b j e c t K e y a n y T y p e z b w N T n L X > < a : K e y V a l u e O f D i a g r a m O b j e c t K e y a n y T y p e z b w N T n L X > < a : K e y > < K e y > S t a t i c   T a g s \ C o l u m n < / K e y > < / a : K e y > < a : V a l u e   i : t y p e = " T a b l e W i d g e t B a s e V i e w S t a t e " / > < / a : K e y V a l u e O f D i a g r a m O b j e c t K e y a n y T y p e z b w N T n L X > < a : K e y V a l u e O f D i a g r a m O b j e c t K e y a n y T y p e z b w N T n L X > < a : K e y > < K e y > S t a t i c   T a g s \ I s   B o o l e a n < / K e y > < / a : K e y > < a : V a l u e   i : t y p e = " T a b l e W i d g e t B a s e V i e w S t a t e " / > < / a : K e y V a l u e O f D i a g r a m O b j e c t K e y a n y T y p e z b w N T n L X > < a : K e y V a l u e O f D i a g r a m O b j e c t K e y a n y T y p e z b w N T n L X > < a : K e y > < K e y > S t a t i c   T a g s \ I s   N u m b e r < / K e y > < / a : K e y > < a : V a l u e   i : t y p e = " T a b l e W i d g e t B a s e V i e w S t a t e " / > < / a : K e y V a l u e O f D i a g r a m O b j e c t K e y a n y T y p e z b w N T n L X > < a : K e y V a l u e O f D i a g r a m O b j e c t K e y a n y T y p e z b w N T n L X > < a : K e y > < K e y > S t a t i c   T a g s \ I s   T e x t < / K e y > < / a : K e y > < a : V a l u e   i : t y p e = " T a b l e W i d g e t B a s e V i e w S t a t e " / > < / a : K e y V a l u e O f D i a g r a m O b j e c t K e y a n y T y p e z b w N T n L X > < a : K e y V a l u e O f D i a g r a m O b j e c t K e y a n y T y p e z b w N T n L X > < a : K e y > < K e y > S t a t i c   T a g s \ I s   T i m e < / K e y > < / a : K e y > < a : V a l u e   i : t y p e = " T a b l e W i d g e t B a s e V i e w S t a t e " / > < / a : K e y V a l u e O f D i a g r a m O b j e c t K e y a n y T y p e z b w N T n L X > < a : K e y V a l u e O f D i a g r a m O b j e c t K e y a n y T y p e z b w N T n L X > < a : K e y > < K e y > S t a t i c   T a g s \ c a n   b e   s o r t e d < / K e y > < / a : K e y > < a : V a l u e   i : t y p e = " T a b l e W i d g e t B a s e V i e w S t a t e " / > < / a : K e y V a l u e O f D i a g r a m O b j e c t K e y a n y T y p e z b w N T n L X > < a : K e y V a l u e O f D i a g r a m O b j e c t K e y a n y T y p e z b w N T n L X > < a : K e y > < K e y > S t a t i c   T a g s \ I s   S o r t e d   A s c e n d i n g < / K e y > < / a : K e y > < a : V a l u e   i : t y p e = " T a b l e W i d g e t B a s e V i e w S t a t e " / > < / a : K e y V a l u e O f D i a g r a m O b j e c t K e y a n y T y p e z b w N T n L X > < a : K e y V a l u e O f D i a g r a m O b j e c t K e y a n y T y p e z b w N T n L X > < a : K e y > < K e y > S t a t i c   T a g s \ I s   S o r t e d   D e s c e n d i n g < / K e y > < / a : K e y > < a : V a l u e   i : t y p e = " T a b l e W i d g e t B a s e V i e w S t a t e " / > < / a : K e y V a l u e O f D i a g r a m O b j e c t K e y a n y T y p e z b w N T n L X > < a : K e y V a l u e O f D i a g r a m O b j e c t K e y a n y T y p e z b w N T n L X > < a : K e y > < K e y > S t a t i c   T a g s \ H a s   F i l t e r < / K e y > < / a : K e y > < a : V a l u e   i : t y p e = " T a b l e W i d g e t B a s e V i e w S t a t e " / > < / a : K e y V a l u e O f D i a g r a m O b j e c t K e y a n y T y p e z b w N T n L X > < a : K e y V a l u e O f D i a g r a m O b j e c t K e y a n y T y p e z b w N T n L X > < a : K e y > < K e y > S t a t i c   T a g s \     < / K e y > < / a : K e y > < a : V a l u e   i : t y p e = " T a b l e W i d g e t B a s e V i e w S t a t e " / > < / a : K e y V a l u e O f D i a g r a m O b j e c t K e y a n y T y p e z b w N T n L X > < a : K e y V a l u e O f D i a g r a m O b j e c t K e y a n y T y p e z b w N T n L X > < a : K e y > < K e y > S t a t i c   T a g s \ I s   P r i v a t e < / K e y > < / a : K e y > < a : V a l u e   i : t y p e = " T a b l e W i d g e t B a s e V i e w S t a t e " / > < / a : K e y V a l u e O f D i a g r a m O b j e c t K e y a n y T y p e z b w N T n L X > < a : K e y V a l u e O f D i a g r a m O b j e c t K e y a n y T y p e z b w N T n L X > < a : K e y > < K e y > C o l u m n s \ !< / K e y > < / a : K e y > < a : V a l u e   i : t y p e = " T a b l e W i d g e t B a s e V i e w S t a t e " / > < / a : K e y V a l u e O f D i a g r a m O b j e c t K e y a n y T y p e z b w N T n L X > < a : K e y V a l u e O f D i a g r a m O b j e c t K e y a n y T y p e z b w N T n L X > < a : K e y > < K e y > C o l u m n s \ ><<5@G5A:89  ?0@0<5B@< / K e y > < / a : K e y > < a : V a l u e   i : t y p e = " T a b l e W i d g e t B a s e V i e w S t a t e " / > < / a : K e y V a l u e O f D i a g r a m O b j e c t K e y a n y T y p e z b w N T n L X > < a : K e y V a l u e O f D i a g r a m O b j e c t K e y a n y T y p e z b w N T n L X > < a : K e y > < K e y > C o l u m n s \ =0G5=85< / K e y > < / a : K e y > < a : V a l u e   i : t y p e = " T a b l e W i d g e t B a s e V i e w S t a t e " / > < / a : K e y V a l u e O f D i a g r a m O b j e c t K e y a n y T y p e z b w N T n L X > < a : K e y V a l u e O f D i a g r a m O b j e c t K e y a n y T y p e z b w N T n L X > < a : K e y > < K e y > C o l u m n s \ 48=8F0  87<5@5=8O< / K e y > < / a : K e y > < a : V a l u e   i : t y p e = " T a b l e W i d g e t B a s e V i e w S t a t e " / > < / a : K e y V a l u e O f D i a g r a m O b j e c t K e y a n y T y p e z b w N T n L X > < a : K e y V a l u e O f D i a g r a m O b j e c t K e y a n y T y p e z b w N T n L X > < a : K e y > < K e y > C o l u m n s \     < / K e y > < / a : K e y > < a : V a l u e   i : t y p e = " T a b l e W i d g e t B a s e V i e w S t a t e " / > < / a : K e y V a l u e O f D i a g r a m O b j e c t K e y a n y T y p e z b w N T n L X > < / V i e w S t a t e s > < / D i a g r a m M a n a g e r . S e r i a l i z a b l e D i a g r a m > < D i a g r a m M a n a g e r . S e r i a l i z a b l e D i a g r a m > < A d a p t e r   i : t y p e = " T a b l e W i d g e t V i e w M o d e l S a n d b o x A d a p t e r " > < T a b l e N a m e > A=>2=K50==K5=:5BK< / T a b l e N a m e > < / A d a p t e r > < D i a g r a m T y p e > T a b l e W i d g e t V i e w M o d e l < / D i a g r a m T y p e > < D i s p l a y C o n t e x t   i : t y p e = " T a b l e W i d g e t D i s p l a y C o n t e x t " > < I s F i l t e r e d T a g K e y > < K e y > S t a t i c   T a g s \ H a s   F i l t e r < / K e y > < / I s F i l t e r e d T a g K e y > < I s I n T y p e B o o l e a n K e y > < K e y > S t a t i c   T a g s \ I s   B o o l e a n < / K e y > < / I s I n T y p e B o o l e a n K e y > < I s I n T y p e N u m b e r K e y > < K e y > S t a t i c   T a g s \ I s   N u m b e r < / K e y > < / I s I n T y p e N u m b e r K e y > < I s I n T y p e T e x t K e y > < K e y > S t a t i c   T a g s \ I s   T e x t < / K e y > < / I s I n T y p e T e x t K e y > < I s I n T y p e T i m e K e y > < K e y > S t a t i c   T a g s \ I s   T i m e < / K e y > < / I s I n T y p e T i m e K e y > < I s S o r t A s c e n d i n g T a g K e y > < K e y > S t a t i c   T a g s \ I s   S o r t e d   A s c e n d i n g < / K e y > < / I s S o r t A s c e n d i n g T a g K e y > < I s S o r t D e s c e n d i n g T a g K e y > < K e y > S t a t i c   T a g s \ I s   S o r t e d   D e s c e n d i n g < / K e y > < / I s S o r t D e s c e n d i n g T a g K e y > < I s S o r t a b l e T a g K e y > < K e y > S t a t i c   T a g s \ c a n   b e   s o r t e d < / K e y > < / I s S o r t a b l e T a g K e y > < / D i s p l a y C o n t e x t > < D i s p l a y T y p e > T a b l e W i d g e t P a n e l < / D i s p l a y T y p e > < K e y   i : t y p e = " S a n d b o x E d i t o r T a b l e W i d g e t V i e w M o d e l K e y " > < T a b l e N a m e > A=>2=K50==K5=:5BK< / T a b l e N a m e > < / K e y > < M a i n t a i n e r   i : t y p e = " T a b l e W i d g e t V i e w M o d e l . T a b l e W i d g e t V i e w M o d e l M a i n t a i n e r " / > < V i e w S t a t e F a c t o r y T y p e > M i c r o s o f t . A n a l y s i s S e r v i c e s . C o m m o n . T a b l e W i d g e t V i e w S t a t e F a c t o r y < / V i e w S t a t e F a c t o r y T y p e > < V i e w S t a t e s   x m l n s : a = " h t t p : / / s c h e m a s . m i c r o s o f t . c o m / 2 0 0 3 / 1 0 / S e r i a l i z a t i o n / A r r a y s " > < a : K e y V a l u e O f D i a g r a m O b j e c t K e y a n y T y p e z b w N T n L X > < a : K e y > < K e y > T a b l e W i d g e t G r i d   M o d e l < / K e y > < / a : K e y > < a : V a l u e   i : t y p e = " T a b l e W i d g e t B a s e V i e w S t a t e " / > < / a : K e y V a l u e O f D i a g r a m O b j e c t K e y a n y T y p e z b w N T n L X > < a : K e y V a l u e O f D i a g r a m O b j e c t K e y a n y T y p e z b w N T n L X > < a : K e y > < K e y > A c t i o n s \ S o r t   A s c e n d i n g < / K e y > < / a : K e y > < a : V a l u e   i : t y p e = " T a b l e W i d g e t B a s e V i e w S t a t e " / > < / a : K e y V a l u e O f D i a g r a m O b j e c t K e y a n y T y p e z b w N T n L X > < a : K e y V a l u e O f D i a g r a m O b j e c t K e y a n y T y p e z b w N T n L X > < a : K e y > < K e y > A c t i o n s \ S o r t   D e s c e n d i n g < / K e y > < / a : K e y > < a : V a l u e   i : t y p e = " T a b l e W i d g e t B a s e V i e w S t a t e " / > < / a : K e y V a l u e O f D i a g r a m O b j e c t K e y a n y T y p e z b w N T n L X > < a : K e y V a l u e O f D i a g r a m O b j e c t K e y a n y T y p e z b w N T n L X > < a : K e y > < K e y > A c t i o n s \ C l e a r   S o r t   f r o m   t h i s   C o l u m n < / K e y > < / a : K e y > < a : V a l u e   i : t y p e = " T a b l e W i d g e t B a s e V i e w S t a t e " / > < / a : K e y V a l u e O f D i a g r a m O b j e c t K e y a n y T y p e z b w N T n L X > < a : K e y V a l u e O f D i a g r a m O b j e c t K e y a n y T y p e z b w N T n L X > < a : K e y > < K e y > A c t i o n s \ C l e a r   S o r t   f r o m   t h i s   T a b l e < / K e y > < / a : K e y > < a : V a l u e   i : t y p e = " T a b l e W i d g e t B a s e V i e w S t a t e " / > < / a : K e y V a l u e O f D i a g r a m O b j e c t K e y a n y T y p e z b w N T n L X > < a : K e y V a l u e O f D i a g r a m O b j e c t K e y a n y T y p e z b w N T n L X > < a : K e y > < K e y > A c t i o n s \ L o a d   T o p   N   D i s t i n c t   V a l u e s < / K e y > < / a : K e y > < a : V a l u e   i : t y p e = " T a b l e W i d g e t B a s e V i e w S t a t e " / > < / a : K e y V a l u e O f D i a g r a m O b j e c t K e y a n y T y p e z b w N T n L X > < a : K e y V a l u e O f D i a g r a m O b j e c t K e y a n y T y p e z b w N T n L X > < a : K e y > < K e y > T a g G r o u p s \ N o d e   T y p e s < / K e y > < / a : K e y > < a : V a l u e   i : t y p e = " T a b l e W i d g e t B a s e V i e w S t a t e " / > < / a : K e y V a l u e O f D i a g r a m O b j e c t K e y a n y T y p e z b w N T n L X > < a : K e y V a l u e O f D i a g r a m O b j e c t K e y a n y T y p e z b w N T n L X > < a : K e y > < K e y > T a g G r o u p s \ D a t a   T y p e < / K e y > < / a : K e y > < a : V a l u e   i : t y p e = " T a b l e W i d g e t B a s e V i e w S t a t e " / > < / a : K e y V a l u e O f D i a g r a m O b j e c t K e y a n y T y p e z b w N T n L X > < a : K e y V a l u e O f D i a g r a m O b j e c t K e y a n y T y p e z b w N T n L X > < a : K e y > < K e y > T a g G r o u p s \ S t a t e < / K e y > < / a : K e y > < a : V a l u e   i : t y p e = " T a b l e W i d g e t B a s e V i e w S t a t e " / > < / a : K e y V a l u e O f D i a g r a m O b j e c t K e y a n y T y p e z b w N T n L X > < a : K e y V a l u e O f D i a g r a m O b j e c t K e y a n y T y p e z b w N T n L X > < a : K e y > < K e y > S t a t i c   T a g s \ C o l u m n < / K e y > < / a : K e y > < a : V a l u e   i : t y p e = " T a b l e W i d g e t B a s e V i e w S t a t e " / > < / a : K e y V a l u e O f D i a g r a m O b j e c t K e y a n y T y p e z b w N T n L X > < a : K e y V a l u e O f D i a g r a m O b j e c t K e y a n y T y p e z b w N T n L X > < a : K e y > < K e y > S t a t i c   T a g s \ I s   B o o l e a n < / K e y > < / a : K e y > < a : V a l u e   i : t y p e = " T a b l e W i d g e t B a s e V i e w S t a t e " / > < / a : K e y V a l u e O f D i a g r a m O b j e c t K e y a n y T y p e z b w N T n L X > < a : K e y V a l u e O f D i a g r a m O b j e c t K e y a n y T y p e z b w N T n L X > < a : K e y > < K e y > S t a t i c   T a g s \ I s   N u m b e r < / K e y > < / a : K e y > < a : V a l u e   i : t y p e = " T a b l e W i d g e t B a s e V i e w S t a t e " / > < / a : K e y V a l u e O f D i a g r a m O b j e c t K e y a n y T y p e z b w N T n L X > < a : K e y V a l u e O f D i a g r a m O b j e c t K e y a n y T y p e z b w N T n L X > < a : K e y > < K e y > S t a t i c   T a g s \ I s   T e x t < / K e y > < / a : K e y > < a : V a l u e   i : t y p e = " T a b l e W i d g e t B a s e V i e w S t a t e " / > < / a : K e y V a l u e O f D i a g r a m O b j e c t K e y a n y T y p e z b w N T n L X > < a : K e y V a l u e O f D i a g r a m O b j e c t K e y a n y T y p e z b w N T n L X > < a : K e y > < K e y > S t a t i c   T a g s \ I s   T i m e < / K e y > < / a : K e y > < a : V a l u e   i : t y p e = " T a b l e W i d g e t B a s e V i e w S t a t e " / > < / a : K e y V a l u e O f D i a g r a m O b j e c t K e y a n y T y p e z b w N T n L X > < a : K e y V a l u e O f D i a g r a m O b j e c t K e y a n y T y p e z b w N T n L X > < a : K e y > < K e y > S t a t i c   T a g s \ c a n   b e   s o r t e d < / K e y > < / a : K e y > < a : V a l u e   i : t y p e = " T a b l e W i d g e t B a s e V i e w S t a t e " / > < / a : K e y V a l u e O f D i a g r a m O b j e c t K e y a n y T y p e z b w N T n L X > < a : K e y V a l u e O f D i a g r a m O b j e c t K e y a n y T y p e z b w N T n L X > < a : K e y > < K e y > S t a t i c   T a g s \ I s   S o r t e d   A s c e n d i n g < / K e y > < / a : K e y > < a : V a l u e   i : t y p e = " T a b l e W i d g e t B a s e V i e w S t a t e " / > < / a : K e y V a l u e O f D i a g r a m O b j e c t K e y a n y T y p e z b w N T n L X > < a : K e y V a l u e O f D i a g r a m O b j e c t K e y a n y T y p e z b w N T n L X > < a : K e y > < K e y > S t a t i c   T a g s \ I s   S o r t e d   D e s c e n d i n g < / K e y > < / a : K e y > < a : V a l u e   i : t y p e = " T a b l e W i d g e t B a s e V i e w S t a t e " / > < / a : K e y V a l u e O f D i a g r a m O b j e c t K e y a n y T y p e z b w N T n L X > < a : K e y V a l u e O f D i a g r a m O b j e c t K e y a n y T y p e z b w N T n L X > < a : K e y > < K e y > S t a t i c   T a g s \ H a s   F i l t e r < / K e y > < / a : K e y > < a : V a l u e   i : t y p e = " T a b l e W i d g e t B a s e V i e w S t a t e " / > < / a : K e y V a l u e O f D i a g r a m O b j e c t K e y a n y T y p e z b w N T n L X > < a : K e y V a l u e O f D i a g r a m O b j e c t K e y a n y T y p e z b w N T n L X > < a : K e y > < K e y > S t a t i c   T a g s \     < / K e y > < / a : K e y > < a : V a l u e   i : t y p e = " T a b l e W i d g e t B a s e V i e w S t a t e " / > < / a : K e y V a l u e O f D i a g r a m O b j e c t K e y a n y T y p e z b w N T n L X > < a : K e y V a l u e O f D i a g r a m O b j e c t K e y a n y T y p e z b w N T n L X > < a : K e y > < K e y > S t a t i c   T a g s \ I s   P r i v a t e < / K e y > < / a : K e y > < a : V a l u e   i : t y p e = " T a b l e W i d g e t B a s e V i e w S t a t e " / > < / a : K e y V a l u e O f D i a g r a m O b j e c t K e y a n y T y p e z b w N T n L X > < a : K e y V a l u e O f D i a g r a m O b j e c t K e y a n y T y p e z b w N T n L X > < a : K e y > < K e y > C o l u m n s \ !B>;15F1 < / K e y > < / a : K e y > < a : V a l u e   i : t y p e = " T a b l e W i d g e t B a s e V i e w S t a t e " / > < / a : K e y V a l u e O f D i a g r a m O b j e c t K e y a n y T y p e z b w N T n L X > < a : K e y V a l u e O f D i a g r a m O b j e c t K e y a n y T y p e z b w N T n L X > < a : K e y > < K e y > C o l u m n s \     < / K e y > < / a : K e y > < a : V a l u e   i : t y p e = " T a b l e W i d g e t B a s e V i e w S t a t e " / > < / a : K e y V a l u e O f D i a g r a m O b j e c t K e y a n y T y p e z b w N T n L X > < / V i e w S t a t e s > < / D i a g r a m M a n a g e r . S e r i a l i z a b l e D i a g r a m > < / A r r a y O f D i a g r a m M a n a g e r . S e r i a l i z a b l e D i a g r a m > ] ] > < / C u s t o m C o n t e n t > < / G e m i n i > 
</file>

<file path=customXml/item3.xml>��< ? x m l   v e r s i o n = " 1 . 0 "   e n c o d i n g = " u t f - 1 6 " ? > < D a t a M a s h u p   s q m i d = " e b c f 2 a d f - 9 3 b 5 - 4 d e 7 - 8 c 9 0 - b 9 c e 5 6 b 7 d 3 9 3 "   x m l n s = " h t t p : / / s c h e m a s . m i c r o s o f t . c o m / D a t a M a s h u p " > A A A A A H Y F A A B Q S w M E F A A C A A g A M 2 q H V T r X j X y n A A A A + A A A A B I A H A B D b 2 5 m a W c v U G F j a 2 F n Z S 5 4 b W w g o h g A K K A U A A A A A A A A A A A A A A A A A A A A A A A A A A A A h Y + x D o I w F E V / h X S n r 6 1 K l D z K 4 C q J 0 W h c C V Z o h G J o E f 7 N w U / y F y R R 1 M 3 x n p z h 3 M f t j n F f l d 5 V N V b X J i K c M u I p k 9 V H b f K I t O 7 k z 0 k s c Z 1 m 5 z R X 3 i A b G / b 2 G J H C u U s I 0 H U d 7 S a 0 b n I Q j H E 4 J K t t V q g q J R 9 Z / 5 d 9 b a x L T a a I x P 0 r R g o a c D r j C 0 G n A U c Y M S b a f B U x F F O G 8 A N x 2 Z a u b Z R s W n + z Q x g n w v u F f A J Q S w M E F A A C A A g A M 2 q H V Q / K 6 a u k A A A A 6 Q A A A B M A H A B b Q 2 9 u d G V u d F 9 U e X B l c 1 0 u e G 1 s I K I Y A C i g F A A A A A A A A A A A A A A A A A A A A A A A A A A A A G 2 O S w 7 C M A x E r x J 5 n 7 q w Q A g 1 Z Q H c g A t E w f 2 I 5 q P G R e F s L D g S V y B t d 4 i l Z + Z 5 5 v N 6 V 8 d k B / G g M f b e K d g U J Q h y x t 9 6 1 y q Y u J F 7 O N b V 9 R k o i h x 1 U U H H H A 6 I 0 X R k d S x 8 I J e d x o 9 W c z 7 H F o M 2 d 9 0 S b s t y h 8 Y 7 J s e S 5 x 9 Q V 2 d q 9 D S w u K Q s r 7 U Z B 3 F a c 3 O V A q b E u M j 4 l 7 A / e R 3 C 0 B v N 2 c Q k b Z R 2 I X E Z X n 8 B U E s D B B Q A A g A I A D N q h 1 V e w I d d b Q I A A N I F A A A T A B w A R m 9 y b X V s Y X M v U 2 V j d G l v b j E u b S C i G A A o o B Q A A A A A A A A A A A A A A A A A A A A A A A A A A A C l V F 1 r 2 l A Y v h f 8 D y / Z j U I m D H b X u Z t 2 g 7 G 7 t r A L I y X V M y q N O S W J m 0 O E 2 u 4 T C / v q m J Q y J 1 4 X Y r v M 1 I / 0 L 7 z n H + 0 9 J 1 J X t 7 m 6 C T H J e 9 6 P 5 3 n O c + K y g l f i N q z F 9 1 t L y U Q y 4 W 6 Z D i s C d v A C I 9 H A C H u i i Z / R x 4 H Y l z E c Q B Y s 5 i U T Q D 9 s i Y b Y o 8 x X O M Z Q r d 2 r F p i V e c S d 7 U 3 O t 1 P 3 S x b L L H P b Y 7 b n p j T D K L F M g T s 7 h s O 5 Z 2 A L T 6 g J H h o r v O A a N O g d H m E X 2 / T f M v A L f s A 2 4 E c 8 2 s B D w t Q 2 b g O + J z B 9 9 A G / 0 c M Y x 6 I p X h j 4 F Q M M J B i x e x N P C X O P U O 2 K 5 p 9 X M l X L r W p p H e y K Z e n g O R W W 1 i e 0 5 t D f W D c 3 L U Z E Z 7 n X c g 8 8 V s 5 q 8 4 o 1 / W H J L m Y 1 1 U P L 1 3 M r p m f m J 1 N v a K R E H 0 e E d 6 w u o o b n Q D N C v N B o o q r K r D u m 7 T 7 m T n m Z W 5 W y v f 5 s h 7 m p v y P W a 7 U Z a C B l n K Q N M N R I A + o F H q t 6 d R 0 o + 5 N S 7 Q B w S E V 7 o v l r R g e P 5 b Z c W a i n p 3 w 6 U n W J A U M Q D c A L e g t n G I 5 A P K f g U B x M k k d T r m v M I n e u 8 q d u a r 4 6 O j C z s A W p 3 F y K e b h z F z S y U q S U G c q N o w a B H E 7 P E Q a g K s 9 o y R e v 1 Z g Q A w 1 M u w j X a h 0 L T + 6 S e h E 8 Z V G f 2 o X Y j + k H 5 F v S E 7 9 P u p 8 v 3 D 2 O + S D 2 Q X U L S Q r p x N N Y F o U / g r g b h X 0 y / R t p U P Q X G H V M i 7 E 6 k d q z M Z 4 t U N 1 V V C O a G 0 P y x d u r i Y t A O a F I g y I B 6 S p 3 u / + / 1 R B / T L T 0 T 0 7 t q s / J 8 N J Z 0 g m S P I V 6 4 i V 5 / 9 K T q 6 z M n 7 D 4 8 C l b / q P J 9 d + f s O m h q q e T i Z J 9 f Y R L P w B Q S w E C L Q A U A A I A C A A z a o d V O t e N f K c A A A D 4 A A A A E g A A A A A A A A A A A A A A A A A A A A A A Q 2 9 u Z m l n L 1 B h Y 2 t h Z 2 U u e G 1 s U E s B A i 0 A F A A C A A g A M 2 q H V Q / K 6 a u k A A A A 6 Q A A A B M A A A A A A A A A A A A A A A A A 8 w A A A F t D b 2 5 0 Z W 5 0 X 1 R 5 c G V z X S 5 4 b W x Q S w E C L Q A U A A I A C A A z a o d V X s C H X W 0 C A A D S B Q A A E w A A A A A A A A A A A A A A A A D k A Q A A R m 9 y b X V s Y X M v U 2 V j d G l v b j E u b V B L B Q Y A A A A A A w A D A M I A A A C e B A A A A A A Q A Q A A 7 7 u / P D 9 4 b W w g d m V y c 2 l v b j 0 i M S 4 w I i B l b m N v Z G l u Z z 0 i d X R m L T g i P z 4 8 U G V y b W l z c 2 l v b k x p c 3 Q g e G 1 s b n M 6 e H N k P S J o d H R w O i 8 v d 3 d 3 L n c z L m 9 y Z y 8 y M D A x L 1 h N T F N j a G V t Y S I g e G 1 s b n M 6 e H N p P S J o d H R w O i 8 v d 3 d 3 L n c z L m 9 y Z y 8 y M D A x L 1 h N T F N j a G V t Y S 1 p b n N 0 Y W 5 j Z S I + P E N h b k V 2 Y W x 1 Y X R l R n V 0 d X J l U G F j a 2 F n Z X M + Z m F s c 2 U 8 L 0 N h b k V 2 Y W x 1 Y X R l R n V 0 d X J l U G F j a 2 F n Z X M + P E Z p c m V 3 Y W x s R W 5 h Y m x l Z D 5 0 c n V l P C 9 G a X J l d 2 F s b E V u Y W J s Z W Q + P C 9 Q Z X J t a X N z a W 9 u T G l z d D 6 x D g A A A A A A A I 8 O A A D v u 7 8 8 P 3 h t b C B 2 Z X J z a W 9 u P S I x L j A i I G V u Y 2 9 k a W 5 n P S J 1 d G Y t O C I / P j x M b 2 N h b F B h Y 2 t h Z 2 V N Z X R h Z G F 0 Y U Z p b G U g e G 1 s b n M 6 e H N k P S J o d H R w O i 8 v d 3 d 3 L n c z L m 9 y Z y 8 y M D A x L 1 h N T F N j a G V t Y S I g e G 1 s b n M 6 e H N p P S J o d H R w O i 8 v d 3 d 3 L n c z L m 9 y Z y 8 y M D A x L 1 h N T F N j a G V t Y S 1 p b n N 0 Y W 5 j Z S I + P E l 0 Z W 1 z P j x J d G V t P j x J d G V t T G 9 j Y X R p b 2 4 + P E l 0 Z W 1 U e X B l P k F s b E Z v c m 1 1 b G F z P C 9 J d G V t V H l w Z T 4 8 S X R l b V B h d G g g L z 4 8 L 0 l 0 Z W 1 M b 2 N h d G l v b j 4 8 U 3 R h Y m x l R W 5 0 c m l l c z 4 8 R W 5 0 c n k g V H l w Z T 0 i U m V s Y X R p b 2 5 z a G l w c y I g V m F s d W U 9 I n N B Q U F B Q U E 9 P S I g L z 4 8 L 1 N 0 Y W J s Z U V u d H J p Z X M + P C 9 J d G V t P j x J d G V t P j x J d G V t T G 9 j Y X R p b 2 4 + P E l 0 Z W 1 U e X B l P k Z v c m 1 1 b G E 8 L 0 l 0 Z W 1 U e X B l P j x J d G V t U G F 0 a D 5 T Z W N 0 a W 9 u M S 8 l R D A l Q T E l R D A l Q k Y l R D A l Q k U l R D E l O D E l R D A l Q k U l R D A l Q j E l R D E l O E I l R D A l O T c l R D A l Q j A l R D A l Q k E l R D E l O D M l R D A l Q k Y l R D A l Q k U l R D A l Q k E 8 L 0 l 0 Z W 1 Q Y X R o P j w v S X R l b U x v Y 2 F 0 a W 9 u P j x T d G F i b G V F b n R y a W V z P j x F b n R y e S B U e X B l P S J J c 1 B y a X Z h d G U i I F Z h b H V l P S J s M C I g L z 4 8 R W 5 0 c n k g V H l w Z T 0 i R m l s b E V u Y W J s Z W Q i I F Z h b H V l P S J s M S I g L z 4 8 R W 5 0 c n k g V H l w Z T 0 i R m l s b E 9 i a m V j d F R 5 c G U i I F Z h b H V l P S J z V G F i b G U i I C 8 + P E V u d H J 5 I F R 5 c G U 9 I k Z p b G x U b 0 R h d G F N b 2 R l b E V u Y W J s Z W Q i I F Z h b H V l P S J s M C I g L z 4 8 R W 5 0 c n k g V H l w Z T 0 i T m F t Z V V w Z G F 0 Z W R B Z n R l c k Z p b G w i I F Z h b H V l P S J s M C I g L z 4 8 R W 5 0 c n k g V H l w Z T 0 i U m V z d W x 0 V H l w Z S I g V m F s d W U 9 I n N U Y W J s Z S I g L z 4 8 R W 5 0 c n k g V H l w Z T 0 i Q n V m Z m V y T m V 4 d F J l Z n J l c 2 g i I F Z h b H V l P S J s M S I g L z 4 8 R W 5 0 c n k g V H l w Z T 0 i R m l s b F R h c m d l d C I g V m F s d W U 9 I n P Q o d C / 0 L 7 R g d C + 0 L H R i 9 C X 0 L D Q u t G D 0 L / Q v t C 6 I i A v P j x F b n R y e S B U e X B l P S J G a W x s Z W R D b 2 1 w b G V 0 Z V J l c 3 V s d F R v V 2 9 y a 3 N o Z W V 0 I i B W Y W x 1 Z T 0 i b D E i I C 8 + P E V u d H J 5 I F R 5 c G U 9 I l J l Y 2 9 2 Z X J 5 V G F y Z 2 V 0 U 2 h l Z X Q i I F Z h b H V l P S J z 0 J v Q u N G B 0 Y I x I i A v P j x F b n R y e S B U e X B l P S J S Z W N v d m V y e V R h c m d l d E N v b H V t b i I g V m F s d W U 9 I m w x I i A v P j x F b n R y e S B U e X B l P S J S Z W N v d m V y e V R h c m d l d F J v d y I g V m F s d W U 9 I m w x I i A v P j x F b n R y e S B U e X B l P S J S Z W x h d G l v b n N o a X B J b m Z v Q 2 9 u d G F p b m V y I i B W Y W x 1 Z T 0 i c 3 s m c X V v d D t j b 2 x 1 b W 5 D b 3 V u d C Z x d W 9 0 O z o x L C Z x d W 9 0 O 2 t l e U N v b H V t b k 5 h b W V z J n F 1 b 3 Q 7 O l t d L C Z x d W 9 0 O 3 F 1 Z X J 5 U m V s Y X R p b 2 5 z a G l w c y Z x d W 9 0 O z p b X S w m c X V v d D t j b 2 x 1 b W 5 J Z G V u d G l 0 a W V z J n F 1 b 3 Q 7 O l s m c X V v d D t T Z W N 0 a W 9 u M S / Q o d C / 0 L 7 R g d C + 0 L H R i 9 C X 0 L D Q u t G D 0 L / Q v t C 6 L 9 C Y 0 L f Q v N C 1 0 L 3 Q t d C 9 0 L 3 R i 9 C 5 I N G C 0 L j Q v y 5 7 0 K H Q v 9 C + 0 Y H Q v t C x 0 Y s g 0 L f Q s N C 6 0 Y P Q v 9 C 6 0 L g s M H 0 m c X V v d D t d L C Z x d W 9 0 O 0 N v b H V t b k N v d W 5 0 J n F 1 b 3 Q 7 O j E s J n F 1 b 3 Q 7 S 2 V 5 Q 2 9 s d W 1 u T m F t Z X M m c X V v d D s 6 W 1 0 s J n F 1 b 3 Q 7 Q 2 9 s d W 1 u S W R l b n R p d G l l c y Z x d W 9 0 O z p b J n F 1 b 3 Q 7 U 2 V j d G l v b j E v 0 K H Q v 9 C + 0 Y H Q v t C x 0 Y v Q l 9 C w 0 L r R g 9 C / 0 L 7 Q u i / Q m N C 3 0 L z Q t d C 9 0 L X Q v d C 9 0 Y v Q u S D R g t C 4 0 L 8 u e 9 C h 0 L / Q v t G B 0 L 7 Q s d G L I N C 3 0 L D Q u t G D 0 L / Q u t C 4 L D B 9 J n F 1 b 3 Q 7 X S w m c X V v d D t S Z W x h d G l v b n N o a X B J b m Z v J n F 1 b 3 Q 7 O l t d f S I g L z 4 8 R W 5 0 c n k g V H l w Z T 0 i R m l s b F N 0 Y X R 1 c y I g V m F s d W U 9 I n N D b 2 1 w b G V 0 Z S I g L z 4 8 R W 5 0 c n k g V H l w Z T 0 i R m l s b E N v b H V t b k 5 h b W V z I i B W Y W x 1 Z T 0 i c 1 s m c X V v d D v Q o d C / 0 L 7 R g d C + 0 L H R i y D Q t 9 C w 0 L r R g 9 C / 0 L r Q u C Z x d W 9 0 O 1 0 i I C 8 + P E V u d H J 5 I F R 5 c G U 9 I k Z p b G x D b 2 x 1 b W 5 U e X B l c y I g V m F s d W U 9 I n N C Z z 0 9 I i A v P j x F b n R y e S B U e X B l P S J G a W x s T G F z d F V w Z G F 0 Z W Q i I F Z h b H V l P S J k M j A y M i 0 x M i 0 w N 1 Q w N T o x N z o z O S 4 2 O D Q 2 M j U 2 W i I g L z 4 8 R W 5 0 c n k g V H l w Z T 0 i R m l s b E V y c m 9 y Q 2 9 1 b n Q i I F Z h b H V l P S J s M C I g L z 4 8 R W 5 0 c n k g V H l w Z T 0 i R m l s b E V y c m 9 y Q 2 9 k Z S I g V m F s d W U 9 I n N V b m t u b 3 d u I i A v P j x F b n R y e S B U e X B l P S J G a W x s Q 2 9 1 b n Q i I F Z h b H V l P S J s M T A i I C 8 + P E V u d H J 5 I F R 5 c G U 9 I k F k Z G V k V G 9 E Y X R h T W 9 k Z W w i I F Z h b H V l P S J s M C I g L z 4 8 R W 5 0 c n k g V H l w Z T 0 i T m F 2 a W d h d G l v b l N 0 Z X B O Y W 1 l I i B W Y W x 1 Z T 0 i c 9 C d 0 L D Q s t C 4 0 L P Q s N G G 0 L j R j y I g L z 4 8 R W 5 0 c n k g V H l w Z T 0 i U X V l c n l J R C I g V m F s d W U 9 I n M y M m Y y Z D k y N S 0 5 N D F m L T Q z M G I t O G J j Y y 1 j Y T I 1 N j Y 4 Z T J k Y z k i I C 8 + P C 9 T d G F i b G V F b n R y a W V z P j w v S X R l b T 4 8 S X R l b T 4 8 S X R l b U x v Y 2 F 0 a W 9 u P j x J d G V t V H l w Z T 5 G b 3 J t d W x h P C 9 J d G V t V H l w Z T 4 8 S X R l b V B h d G g + U 2 V j d G l v b j E v J U Q w J U E x J U Q w J U J G J U Q w J U J F J U Q x J T g x J U Q w J U J F J U Q w J U I x J U Q x J T h C J U Q w J T k 3 J U Q w J U I w J U Q w J U J B J U Q x J T g z J U Q w J U J G J U Q w J U J F J U Q w J U J B L y V E M C U 5 O C V E M S U 4 M S V E M S U 4 M i V E M C V C R S V E M S U 4 N y V E M C V C R C V E M C V C O C V E M C V C Q T w v S X R l b V B h d G g + P C 9 J d G V t T G 9 j Y X R p b 2 4 + P F N 0 Y W J s Z U V u d H J p Z X M g L z 4 8 L 0 l 0 Z W 0 + P E l 0 Z W 0 + P E l 0 Z W 1 M b 2 N h d G l v b j 4 8 S X R l b V R 5 c G U + R m 9 y b X V s Y T w v S X R l b V R 5 c G U + P E l 0 Z W 1 Q Y X R o P l N l Y 3 R p b 2 4 x L y V E M C V B M S V E M C V C R i V E M C V C R S V E M S U 4 M S V E M C V C R S V E M C V C M S V E M S U 4 Q i V E M C U 5 N y V E M C V C M C V E M C V C Q S V E M S U 4 M y V E M C V C R i V E M C V C R S V E M C V C Q S 8 l R D A l Q T E l R D A l Q k Y l R D A l Q k U l R D E l O D E l R D A l Q k U l R D A l Q j E l R D E l O E I l R D A l O T c l R D A l Q j A l R D A l Q k E l R D E l O D M l R D A l Q k Y l R D A l Q k U l R D A l Q k F f V G F i b G U 8 L 0 l 0 Z W 1 Q Y X R o P j w v S X R l b U x v Y 2 F 0 a W 9 u P j x T d G F i b G V F b n R y a W V z I C 8 + P C 9 J d G V t P j x J d G V t P j x J d G V t T G 9 j Y X R p b 2 4 + P E l 0 Z W 1 U e X B l P k Z v c m 1 1 b G E 8 L 0 l 0 Z W 1 U e X B l P j x J d G V t U G F 0 a D 5 T Z W N 0 a W 9 u M S 8 l R D A l Q T E l R D A l Q k Y l R D A l Q k U l R D E l O D E l R D A l Q k U l R D A l Q j E l R D E l O E I l R D A l O T c l R D A l Q j A l R D A l Q k E l R D E l O D M l R D A l Q k Y l R D A l Q k U l R D A l Q k E v J U Q w J T k 4 J U Q w J U I 3 J U Q w J U J D J U Q w J U I 1 J U Q w J U J E J U Q w J U I 1 J U Q w J U J E J U Q w J U J E J U Q x J T h C J U Q w J U I 5 J T I w J U Q x J T g y J U Q w J U I 4 J U Q w J U J G P C 9 J d G V t U G F 0 a D 4 8 L 0 l 0 Z W 1 M b 2 N h d G l v b j 4 8 U 3 R h Y m x l R W 5 0 c m l l c y A v P j w v S X R l b T 4 8 S X R l b T 4 8 S X R l b U x v Y 2 F 0 a W 9 u P j x J d G V t V H l w Z T 5 G b 3 J t d W x h P C 9 J d G V t V H l w Z T 4 8 S X R l b V B h d G g + U 2 V j d G l v b j E v J U Q w J U E x J U Q w J U J G J U Q w J U J F J U Q x J T g x J U Q w J U J F J U Q w J U I x J U Q x J T h C J U Q w J T k 3 J U Q w J U I w J U Q w J U J B J U Q x J T g z J U Q w J U J G J U Q w J U J F J U Q w J U J B L y V E M C V B M S V E M S U 4 M i V E M S U 4 M C V E M C V C R S V E M C V C Q S V E M C V C O C U y M C V E M S U 4 M S U y M C V E M C V C R i V E M S U 4 M C V E M C V C O C V E M C V C Q y V E M C V C N S V E M C V C R C V E M C V C N S V E M C V C R C V E M C V C R C V E M S U 4 Q i V E M C V C Q y U y M C V E M S U 4 N C V E M C V C O C V E M C V C Q i V E M S U 4 Q y V E M S U 4 M i V E M S U 4 M C V E M C V C R S V E M C V C Q z w v S X R l b V B h d G g + P C 9 J d G V t T G 9 j Y X R p b 2 4 + P F N 0 Y W J s Z U V u d H J p Z X M g L z 4 8 L 0 l 0 Z W 0 + P E l 0 Z W 0 + P E l 0 Z W 1 M b 2 N h d G l v b j 4 8 S X R l b V R 5 c G U + R m 9 y b X V s Y T w v S X R l b V R 5 c G U + P E l 0 Z W 1 Q Y X R o P l N l Y 3 R p b 2 4 x L y V E M C V B M S V E M C V C R i V E M C V C R S V E M S U 4 M S V E M C V C R S V E M C V C M S V E M S U 4 Q i V E M C U 5 N y V E M C V C M C V E M C V C Q S V E M S U 4 M y V E M C V C R i V E M C V C R S V E M C V C Q S 8 l R D A l Q T M l R D A l Q j Q l R D A l Q j A l R D A l Q k I l R D A l Q j U l R D A l Q k Q l R D A l Q k Q l R D E l O E I l R D A l Q j U l M j A l R D E l O D E l R D E l O D I l R D A l Q k U l R D A l Q k I l R D A l Q j E l R D E l O D Y l R D E l O E I 8 L 0 l 0 Z W 1 Q Y X R o P j w v S X R l b U x v Y 2 F 0 a W 9 u P j x T d G F i b G V F b n R y a W V z I C 8 + P C 9 J d G V t P j w v S X R l b X M + P C 9 M b 2 N h b F B h Y 2 t h Z 2 V N Z X R h Z G F 0 Y U Z p b G U + F g A A A F B L B Q Y A A A A A A A A A A A A A A A A A A A A A A A D a A A A A A Q A A A N C M n d 8 B F d E R j H o A w E / C l + s B A A A A L v b 6 L I M O 2 k O 4 U I 9 A M k b 1 L g A A A A A C A A A A A A A D Z g A A w A A A A B A A A A C + r y h 8 k d L W D R Y W o v r N Z J 5 T A A A A A A S A A A C g A A A A E A A A A P F 3 p i y C D e f w R e P j q j 6 o u e J Q A A A A c u d 7 r F 4 F 1 T 0 Z / O Q Z p V r j e 0 b P O I u / w v T D G G t O O 3 O S 1 Y y U R Q d 6 v T 8 E s z s 8 X R l D b S 9 X B 8 7 2 v 6 5 q o k i U B y x 9 z v v c N N h P c d 7 k e 6 4 V O t l c h q B 6 X m s U A A A A g N c W d H w N 8 x b F v c A 7 x e Q V D Q y j U 1 M = < / D a t a M a s h u p > 
</file>

<file path=customXml/itemProps1.xml><?xml version="1.0" encoding="utf-8"?>
<ds:datastoreItem xmlns:ds="http://schemas.openxmlformats.org/officeDocument/2006/customXml" ds:itemID="{4C14AA81-9BB1-4971-B518-7E615947A80E}">
  <ds:schemaRefs/>
</ds:datastoreItem>
</file>

<file path=customXml/itemProps2.xml><?xml version="1.0" encoding="utf-8"?>
<ds:datastoreItem xmlns:ds="http://schemas.openxmlformats.org/officeDocument/2006/customXml" ds:itemID="{C67E4BC4-E4CE-4B71-85A2-5F8B723187D8}">
  <ds:schemaRefs/>
</ds:datastoreItem>
</file>

<file path=customXml/itemProps3.xml><?xml version="1.0" encoding="utf-8"?>
<ds:datastoreItem xmlns:ds="http://schemas.openxmlformats.org/officeDocument/2006/customXml" ds:itemID="{94C5008B-44DA-40AD-8D69-5CBC0C9616E7}">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17</vt:i4>
      </vt:variant>
      <vt:variant>
        <vt:lpstr>Именованные диапазоны</vt:lpstr>
      </vt:variant>
      <vt:variant>
        <vt:i4>74</vt:i4>
      </vt:variant>
    </vt:vector>
  </HeadingPairs>
  <TitlesOfParts>
    <vt:vector size="91" baseType="lpstr">
      <vt:lpstr>ОФЕРТА_ (начни с меня)</vt:lpstr>
      <vt:lpstr>Анкета</vt:lpstr>
      <vt:lpstr>Анкета. Виды работ</vt:lpstr>
      <vt:lpstr>Анкета. Баланс</vt:lpstr>
      <vt:lpstr>Соответствие требованиям</vt:lpstr>
      <vt:lpstr>Отсутствие задолженности</vt:lpstr>
      <vt:lpstr>Гарантийное письмо</vt:lpstr>
      <vt:lpstr>Кадры</vt:lpstr>
      <vt:lpstr>Категория специалиста</vt:lpstr>
      <vt:lpstr>МТР</vt:lpstr>
      <vt:lpstr>Собственники</vt:lpstr>
      <vt:lpstr>Опыт</vt:lpstr>
      <vt:lpstr>Претензии</vt:lpstr>
      <vt:lpstr>Суд. решения</vt:lpstr>
      <vt:lpstr>Согласие</vt:lpstr>
      <vt:lpstr>&gt;&gt;&gt; &gt;&gt;&gt;</vt:lpstr>
      <vt:lpstr>СпособыЗакупок</vt:lpstr>
      <vt:lpstr>ВНЕОБОРОТНЫЕ_АКТИВЫ</vt:lpstr>
      <vt:lpstr>Гарантия</vt:lpstr>
      <vt:lpstr>Доходы_будущих_периодов</vt:lpstr>
      <vt:lpstr>Анкета!Заголовки_для_печати</vt:lpstr>
      <vt:lpstr>'Анкета. Баланс'!Заголовки_для_печати</vt:lpstr>
      <vt:lpstr>'Анкета. Виды работ'!Заголовки_для_печати</vt:lpstr>
      <vt:lpstr>Кадры!Заголовки_для_печати</vt:lpstr>
      <vt:lpstr>МТР!Заголовки_для_печати</vt:lpstr>
      <vt:lpstr>Опыт!Заголовки_для_печати</vt:lpstr>
      <vt:lpstr>'ОФЕРТА_ (начни с меня)'!Заголовки_для_печати</vt:lpstr>
      <vt:lpstr>Претензии!Заголовки_для_печати</vt:lpstr>
      <vt:lpstr>Собственники!Заголовки_для_печати</vt:lpstr>
      <vt:lpstr>'Соответствие требованиям'!Заголовки_для_печати</vt:lpstr>
      <vt:lpstr>'Суд. решения'!Заголовки_для_печати</vt:lpstr>
      <vt:lpstr>ЗамечанияПредложения</vt:lpstr>
      <vt:lpstr>КАПИТАЛ_И_РЕЗЕРВЫ</vt:lpstr>
      <vt:lpstr>КРАТКОСРОЧНЫЕ_ОБЯЗАТЕЛЬСТВА</vt:lpstr>
      <vt:lpstr>НаличиеКадровыхРесурсов</vt:lpstr>
      <vt:lpstr>НаличиеМатериальноТехническихРесурсов</vt:lpstr>
      <vt:lpstr>Анкета!Область_печати</vt:lpstr>
      <vt:lpstr>'Анкета. Баланс'!Область_печати</vt:lpstr>
      <vt:lpstr>'Анкета. Виды работ'!Область_печати</vt:lpstr>
      <vt:lpstr>'Гарантийное письмо'!Область_печати</vt:lpstr>
      <vt:lpstr>Кадры!Область_печати</vt:lpstr>
      <vt:lpstr>МТР!Область_печати</vt:lpstr>
      <vt:lpstr>Опыт!Область_печати</vt:lpstr>
      <vt:lpstr>'ОФЕРТА_ (начни с меня)'!Область_печати</vt:lpstr>
      <vt:lpstr>Претензии!Область_печати</vt:lpstr>
      <vt:lpstr>Собственники!Область_печати</vt:lpstr>
      <vt:lpstr>Согласие!Область_печати</vt:lpstr>
      <vt:lpstr>'Соответствие требованиям'!Область_печати</vt:lpstr>
      <vt:lpstr>'Суд. решения'!Область_печати</vt:lpstr>
      <vt:lpstr>ОБОРОТНЫЕ_АКТИВЫ</vt:lpstr>
      <vt:lpstr>ОсновнаяИнформация_АдресЭлектроннойПочтыЛица</vt:lpstr>
      <vt:lpstr>ОсновнаяИнформация_АдресЭлектроннойПочтыРуководителя</vt:lpstr>
      <vt:lpstr>ОсновнаяИнформация_АдресЭлектроннойПочтыУчастника</vt:lpstr>
      <vt:lpstr>ОсновнаяИнформация_ДополнительныйТелефонЛица</vt:lpstr>
      <vt:lpstr>ОсновнаяИнформация_ДополнительныйТелефонРуководителя</vt:lpstr>
      <vt:lpstr>'Анкета. Виды работ'!ОсновнаяИнформация_ИННУчастника</vt:lpstr>
      <vt:lpstr>ОсновнаяИнформация_ИННУчастника</vt:lpstr>
      <vt:lpstr>'Анкета. Виды работ'!ОсновнаяИнформация_КППУчастника</vt:lpstr>
      <vt:lpstr>ОсновнаяИнформация_КППУчастника</vt:lpstr>
      <vt:lpstr>'Анкета. Виды работ'!ОсновнаяИнформация_МестонахождениеУчастника</vt:lpstr>
      <vt:lpstr>ОсновнаяИнформация_МестонахождениеУчастника</vt:lpstr>
      <vt:lpstr>'Анкета. Виды работ'!ОсновнаяИнформация_НаименованиеУчастника</vt:lpstr>
      <vt:lpstr>ОсновнаяИнформация_НаименованиеУчастника</vt:lpstr>
      <vt:lpstr>ОсновнаяИнформация_ОбщийТелефон</vt:lpstr>
      <vt:lpstr>'Анкета. Виды работ'!ОсновнаяИнформация_ОГРНУчастника</vt:lpstr>
      <vt:lpstr>ОсновнаяИнформация_ОГРНУчастника</vt:lpstr>
      <vt:lpstr>'Анкета. Виды работ'!ОсновнаяИнформация_ОКВЭДУчастника</vt:lpstr>
      <vt:lpstr>ОсновнаяИнформация_ОКВЭДУчастника</vt:lpstr>
      <vt:lpstr>'Анкета. Виды работ'!ОсновнаяИнформация_ОКОПФУчастника</vt:lpstr>
      <vt:lpstr>ОсновнаяИнформация_ОКОПФУчастника</vt:lpstr>
      <vt:lpstr>'Анкета. Виды работ'!ОсновнаяИнформация_ОКПОУчастника</vt:lpstr>
      <vt:lpstr>ОсновнаяИнформация_ОКПОУчастника</vt:lpstr>
      <vt:lpstr>ОсновнаяИнформация_ОсновнойТелефонЛица</vt:lpstr>
      <vt:lpstr>ОсновнаяИнформация_ОсновнойТелефонРуковод</vt:lpstr>
      <vt:lpstr>ОсновнаяИнформация_ОсновнойТелефонРуководителя</vt:lpstr>
      <vt:lpstr>'Анкета. Виды работ'!ОсновнаяИнформация_ПочтовыйАдресУчастника</vt:lpstr>
      <vt:lpstr>ОсновнаяИнформация_ПочтовыйАдресУчастника</vt:lpstr>
      <vt:lpstr>ОсновнаяИнформация_СокрНаименование</vt:lpstr>
      <vt:lpstr>ОсновнаяИнформация_ФИОЛицаУполномоченного</vt:lpstr>
      <vt:lpstr>ОсновнаяИнформация_ФИОРуковод</vt:lpstr>
      <vt:lpstr>ОсновнаяИнформация_ФИОРуководителя</vt:lpstr>
      <vt:lpstr>Оферта_ИНН</vt:lpstr>
      <vt:lpstr>Оферта_КПП</vt:lpstr>
      <vt:lpstr>Оферта_Наименование</vt:lpstr>
      <vt:lpstr>Оферта_Наименование_Участника</vt:lpstr>
      <vt:lpstr>Оферта_НаименованиеУчастника</vt:lpstr>
      <vt:lpstr>Оценочные_обязательства</vt:lpstr>
      <vt:lpstr>Претензии!Претензии</vt:lpstr>
      <vt:lpstr>ПрохождениеТехническогоАудита</vt:lpstr>
      <vt:lpstr>СМСП</vt:lpstr>
      <vt:lpstr>Финансовые_вложения</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Sokolov. Aleksandr</dc:creator>
  <cp:keywords>Форма заявки на участие в закупке; Форма основной информации; Основная информация; Часть 2; Документация о закупке; Закупочная документация</cp:keywords>
  <cp:lastModifiedBy>Петров Дмитрий</cp:lastModifiedBy>
  <cp:lastPrinted>2023-08-25T05:53:25Z</cp:lastPrinted>
  <dcterms:created xsi:type="dcterms:W3CDTF">2015-06-05T18:19:34Z</dcterms:created>
  <dcterms:modified xsi:type="dcterms:W3CDTF">2023-09-05T03:48:20Z</dcterms:modified>
  <cp:category>Формы;Закупочная документация</cp:category>
</cp:coreProperties>
</file>