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РНЦ!$A$1:$U$47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E22" i="60" l="1"/>
  <c r="F22" i="60"/>
  <c r="U28" i="60" l="1"/>
  <c r="U29" i="60" s="1"/>
  <c r="S28" i="60"/>
  <c r="S29" i="60" s="1"/>
  <c r="T29" i="60"/>
  <c r="T22" i="60"/>
  <c r="T30" i="60" l="1"/>
  <c r="P29" i="60" l="1"/>
  <c r="O29" i="60"/>
  <c r="N29" i="60"/>
  <c r="M29" i="60"/>
  <c r="L29" i="60"/>
  <c r="K29" i="60"/>
  <c r="J29" i="60"/>
  <c r="I29" i="60"/>
  <c r="H29" i="60"/>
  <c r="G29" i="60"/>
  <c r="F29" i="60"/>
  <c r="E29" i="60"/>
  <c r="D29" i="60"/>
  <c r="U22" i="60" l="1"/>
  <c r="U30" i="60" s="1"/>
  <c r="N22" i="60"/>
  <c r="N30" i="60" s="1"/>
  <c r="M22" i="60"/>
  <c r="M30" i="60" s="1"/>
  <c r="L22" i="60"/>
  <c r="L30" i="60" s="1"/>
  <c r="K22" i="60"/>
  <c r="K30" i="60" s="1"/>
  <c r="S22" i="60" s="1"/>
  <c r="S30" i="60" s="1"/>
  <c r="J22" i="60"/>
  <c r="J30" i="60" s="1"/>
  <c r="I22" i="60"/>
  <c r="I30" i="60" s="1"/>
  <c r="O22" i="60"/>
  <c r="O30" i="60" s="1"/>
  <c r="P22" i="60"/>
  <c r="P30" i="60" s="1"/>
  <c r="H22" i="60"/>
  <c r="H30" i="60" l="1"/>
  <c r="D22" i="60"/>
  <c r="D30" i="60" s="1"/>
  <c r="H33" i="60" l="1"/>
  <c r="H34" i="60" s="1"/>
  <c r="H32" i="60"/>
  <c r="F30" i="60"/>
  <c r="H38" i="60" s="1"/>
  <c r="G22" i="60"/>
  <c r="G30" i="60" s="1"/>
  <c r="E30" i="60" l="1"/>
  <c r="H37" i="60" s="1"/>
  <c r="H39" i="60" s="1"/>
  <c r="R22" i="60"/>
  <c r="Q22" i="60"/>
  <c r="D39" i="60"/>
  <c r="R29" i="60" l="1"/>
  <c r="R30" i="60" s="1"/>
  <c r="Q29" i="60"/>
  <c r="Q30" i="60" s="1"/>
  <c r="H36" i="60"/>
</calcChain>
</file>

<file path=xl/sharedStrings.xml><?xml version="1.0" encoding="utf-8"?>
<sst xmlns="http://schemas.openxmlformats.org/spreadsheetml/2006/main" count="73" uniqueCount="66">
  <si>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</si>
  <si>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</si>
  <si>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</si>
  <si>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</si>
  <si>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</si>
  <si>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</si>
  <si>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</si>
  <si>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</si>
  <si>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</si>
  <si>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</si>
  <si>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</si>
  <si>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</si>
  <si>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</si>
  <si>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</si>
  <si>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</si>
  <si>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</si>
  <si>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</si>
  <si>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</si>
  <si>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</si>
  <si>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</si>
  <si>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</si>
  <si>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</si>
  <si>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</si>
  <si>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</si>
  <si>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</si>
  <si>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</si>
  <si>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</si>
  <si>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</si>
  <si>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</si>
  <si>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</si>
  <si>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</si>
  <si>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</si>
  <si>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</si>
  <si>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</si>
  <si>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</si>
  <si>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</si>
  <si>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</si>
  <si>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</si>
  <si>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________________________</t>
  </si>
  <si>
    <t xml:space="preserve">Директор филиала ООО "Байкальская энергетическая компания " </t>
  </si>
  <si>
    <t xml:space="preserve"> Итого без учета НДС</t>
  </si>
  <si>
    <t>ФОТ</t>
  </si>
  <si>
    <t>в т.ч.:</t>
  </si>
  <si>
    <t>Индекс-дефлятор на материалы и ЭММ на ___ кв 20___г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</si>
  <si>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</si>
  <si>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</si>
  <si>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</si>
  <si>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</si>
  <si>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</si>
  <si>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</si>
  <si>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</si>
  <si>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</si>
  <si>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</si>
  <si>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К.В. Шуляшкин</t>
  </si>
  <si>
    <t>"______ " __________________2021г</t>
  </si>
  <si>
    <t>Выполнение работ по замене ворот на филиале ТЭЦ -11 в г. Усолье-Сибирское</t>
  </si>
  <si>
    <t>Составлен в ценах по состоянию на 3 кв. 2021 г.</t>
  </si>
  <si>
    <t>1П</t>
  </si>
  <si>
    <t>Начальник ОППР</t>
  </si>
  <si>
    <t>Н.В. Банникова</t>
  </si>
  <si>
    <t xml:space="preserve">Выполнение работ по замене ворот Локомотивного Депо ЖДЦ </t>
  </si>
  <si>
    <t>Выполнение работ по замене ворот  в пункте отстоя МВПС ЖДЦ</t>
  </si>
  <si>
    <t>2П</t>
  </si>
  <si>
    <t>Основание: Дефектные ведомости №№ 1П, 2П</t>
  </si>
  <si>
    <t>Ю.А. Шлапакова</t>
  </si>
  <si>
    <t>Инженер ПСР  ОППР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</si>
</sst>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10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4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0" fontId="35" fillId="0" borderId="0" xfId="0" applyNumberFormat="1" applyFont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3" fontId="30" fillId="0" borderId="0" xfId="0" applyNumberFormat="1" applyFont="1" applyAlignment="1">
      <alignment horizontal="left" vertical="center" wrapText="1"/>
    </xf>
    <xf numFmtId="0" fontId="29" fillId="0" borderId="0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30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U81"/>
  <sheetViews>
    <sheetView tabSelected="1" topLeftCell="A7" zoomScale="75" zoomScaleNormal="75" zoomScaleSheetLayoutView="80" zoomScalePageLayoutView="70" workbookViewId="0">
      <selection activeCell="B47" sqref="B47"/>
    </sheetView>
  </sheetViews>
  <sheetFormatPr defaultColWidth="9.140625" defaultRowHeight="15" outlineLevelCol="1" x14ac:dyDescent="0.25"/>
  <cols>
    <col min="1" max="1" width="4.28515625" style="5" customWidth="1"/>
    <col min="2" max="2" width="40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0" width="11.28515625" style="5" customWidth="1" outlineLevel="1"/>
    <col min="11" max="11" width="11.85546875" style="5" customWidth="1"/>
    <col min="12" max="13" width="11.5703125" style="5" customWidth="1" outlineLevel="1"/>
    <col min="14" max="14" width="14.85546875" style="5" customWidth="1" outlineLevel="1"/>
    <col min="15" max="15" width="11.5703125" style="5" customWidth="1" outlineLevel="1"/>
    <col min="16" max="16" width="11.5703125" style="5" customWidth="1"/>
    <col min="17" max="17" width="11.28515625" style="5" hidden="1" customWidth="1"/>
    <col min="18" max="18" width="12.5703125" style="5" hidden="1" customWidth="1"/>
    <col min="19" max="19" width="12" style="5" hidden="1" customWidth="1"/>
    <col min="20" max="21" width="0" style="5" hidden="1" customWidth="1"/>
    <col min="22" max="16384" width="9.140625" style="5"/>
  </cols>
  <sheetData>
    <row r="1" spans="1:21" s="7" customFormat="1" ht="18.75" x14ac:dyDescent="0.25">
      <c r="A1" s="51"/>
      <c r="B1" s="52"/>
      <c r="C1" s="53"/>
      <c r="F1" s="54"/>
      <c r="M1" s="59" t="s">
        <v>31</v>
      </c>
      <c r="O1" s="60"/>
      <c r="P1" s="60"/>
    </row>
    <row r="2" spans="1:21" s="7" customFormat="1" ht="39" customHeight="1" x14ac:dyDescent="0.25">
      <c r="A2" s="51"/>
      <c r="B2" s="52"/>
      <c r="C2" s="53"/>
      <c r="F2" s="54"/>
      <c r="M2" s="102" t="s">
        <v>39</v>
      </c>
      <c r="N2" s="102"/>
      <c r="O2" s="102"/>
      <c r="P2" s="102"/>
    </row>
    <row r="3" spans="1:21" s="7" customFormat="1" ht="33" customHeight="1" x14ac:dyDescent="0.25">
      <c r="A3" s="51"/>
      <c r="B3" s="52"/>
      <c r="C3" s="53"/>
      <c r="F3" s="55"/>
      <c r="G3" s="55"/>
      <c r="M3" s="61" t="s">
        <v>38</v>
      </c>
      <c r="O3" s="61" t="s">
        <v>53</v>
      </c>
      <c r="P3" s="61"/>
    </row>
    <row r="4" spans="1:21" s="7" customFormat="1" ht="21.75" customHeight="1" x14ac:dyDescent="0.25">
      <c r="A4" s="51"/>
      <c r="B4" s="52"/>
      <c r="C4" s="53"/>
      <c r="F4" s="55"/>
      <c r="G4" s="55"/>
      <c r="M4" s="62" t="s">
        <v>54</v>
      </c>
      <c r="O4" s="62"/>
      <c r="P4" s="62"/>
    </row>
    <row r="5" spans="1:21" s="43" customFormat="1" ht="18.75" x14ac:dyDescent="0.25">
      <c r="A5" s="90" t="s">
        <v>52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</row>
    <row r="6" spans="1:21" s="43" customFormat="1" ht="18.75" customHeight="1" x14ac:dyDescent="0.25">
      <c r="A6" s="91" t="s">
        <v>55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</row>
    <row r="7" spans="1:21" ht="10.15" customHeight="1" x14ac:dyDescent="0.25">
      <c r="A7" s="8"/>
      <c r="B7" s="8"/>
      <c r="C7" s="8"/>
      <c r="D7" s="8"/>
      <c r="E7" s="8"/>
      <c r="F7" s="9"/>
      <c r="G7" s="20"/>
      <c r="H7" s="20"/>
      <c r="I7" s="8"/>
      <c r="J7" s="8"/>
      <c r="K7" s="8"/>
      <c r="L7" s="8"/>
      <c r="M7" s="8"/>
      <c r="N7" s="8"/>
      <c r="O7" s="8"/>
      <c r="P7" s="8"/>
    </row>
    <row r="8" spans="1:21" ht="15.75" customHeight="1" x14ac:dyDescent="0.25">
      <c r="A8" s="92" t="s">
        <v>63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</row>
    <row r="9" spans="1:21" s="15" customFormat="1" ht="15" customHeight="1" x14ac:dyDescent="0.25">
      <c r="A9" s="12" t="s">
        <v>4</v>
      </c>
      <c r="B9" s="13"/>
      <c r="C9" s="13"/>
      <c r="D9" s="13"/>
      <c r="F9" s="16"/>
      <c r="I9" s="14"/>
      <c r="J9" s="14"/>
    </row>
    <row r="10" spans="1:21" s="15" customFormat="1" ht="15.75" customHeight="1" x14ac:dyDescent="0.25">
      <c r="A10" s="96" t="s">
        <v>22</v>
      </c>
      <c r="B10" s="96"/>
      <c r="C10" s="97"/>
      <c r="D10" s="97"/>
      <c r="E10" s="70"/>
      <c r="F10" s="71"/>
      <c r="G10" s="70"/>
      <c r="H10" s="70"/>
      <c r="I10" s="17"/>
      <c r="J10" s="17"/>
      <c r="M10" s="80"/>
      <c r="N10" s="79"/>
      <c r="O10" s="79"/>
      <c r="P10" s="81"/>
    </row>
    <row r="11" spans="1:21" s="15" customFormat="1" ht="15.75" customHeight="1" x14ac:dyDescent="0.25">
      <c r="A11" s="96" t="s">
        <v>17</v>
      </c>
      <c r="B11" s="96"/>
      <c r="C11" s="97"/>
      <c r="D11" s="97"/>
      <c r="E11" s="70"/>
      <c r="F11" s="71"/>
      <c r="G11" s="70"/>
      <c r="H11" s="70"/>
      <c r="I11" s="12"/>
      <c r="J11" s="12"/>
      <c r="M11" s="80"/>
      <c r="N11" s="79"/>
      <c r="O11" s="79"/>
      <c r="P11" s="81"/>
    </row>
    <row r="12" spans="1:21" s="15" customFormat="1" ht="15.75" customHeight="1" x14ac:dyDescent="0.25">
      <c r="A12" s="96" t="s">
        <v>27</v>
      </c>
      <c r="B12" s="96"/>
      <c r="C12" s="97"/>
      <c r="D12" s="97"/>
      <c r="E12" s="70"/>
      <c r="F12" s="71"/>
      <c r="G12" s="70"/>
      <c r="H12" s="72"/>
      <c r="I12" s="12"/>
      <c r="J12" s="12"/>
      <c r="M12" s="80"/>
      <c r="N12" s="79"/>
      <c r="O12" s="79"/>
      <c r="P12" s="81"/>
    </row>
    <row r="13" spans="1:21" s="15" customFormat="1" ht="30.75" customHeight="1" x14ac:dyDescent="0.25">
      <c r="A13" s="93" t="s">
        <v>43</v>
      </c>
      <c r="B13" s="93"/>
      <c r="C13" s="94">
        <v>1.9400000000000001E-2</v>
      </c>
      <c r="D13" s="95"/>
      <c r="E13" s="73"/>
      <c r="F13" s="73"/>
      <c r="G13" s="73"/>
      <c r="H13" s="68"/>
      <c r="I13" s="64"/>
      <c r="J13" s="64"/>
      <c r="K13" s="64"/>
      <c r="L13" s="64"/>
      <c r="M13" s="64"/>
      <c r="N13" s="64"/>
      <c r="O13" s="64"/>
      <c r="P13" s="63"/>
    </row>
    <row r="14" spans="1:21" ht="15" customHeight="1" x14ac:dyDescent="0.25">
      <c r="A14" s="86" t="s">
        <v>56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</row>
    <row r="15" spans="1:21" x14ac:dyDescent="0.25">
      <c r="A15" s="85" t="s">
        <v>32</v>
      </c>
      <c r="B15" s="85" t="s">
        <v>0</v>
      </c>
      <c r="C15" s="85" t="s">
        <v>1</v>
      </c>
      <c r="D15" s="85" t="s">
        <v>20</v>
      </c>
      <c r="E15" s="85"/>
      <c r="F15" s="85"/>
      <c r="G15" s="85"/>
      <c r="H15" s="85" t="s">
        <v>37</v>
      </c>
      <c r="I15" s="85"/>
      <c r="J15" s="85"/>
      <c r="K15" s="85"/>
      <c r="L15" s="85"/>
      <c r="M15" s="85"/>
      <c r="N15" s="85"/>
      <c r="O15" s="85"/>
      <c r="P15" s="85"/>
      <c r="Q15" s="85" t="s">
        <v>33</v>
      </c>
      <c r="R15" s="85"/>
      <c r="S15" s="85"/>
      <c r="T15" s="85"/>
      <c r="U15" s="85"/>
    </row>
    <row r="16" spans="1:21" ht="15" customHeight="1" x14ac:dyDescent="0.25">
      <c r="A16" s="85"/>
      <c r="B16" s="85"/>
      <c r="C16" s="85"/>
      <c r="D16" s="85" t="s">
        <v>9</v>
      </c>
      <c r="E16" s="85" t="s">
        <v>16</v>
      </c>
      <c r="F16" s="85"/>
      <c r="G16" s="85"/>
      <c r="H16" s="87" t="s">
        <v>9</v>
      </c>
      <c r="I16" s="85" t="s">
        <v>16</v>
      </c>
      <c r="J16" s="85"/>
      <c r="K16" s="85"/>
      <c r="L16" s="85"/>
      <c r="M16" s="85"/>
      <c r="N16" s="85"/>
      <c r="O16" s="85"/>
      <c r="P16" s="85"/>
      <c r="Q16" s="87" t="s">
        <v>9</v>
      </c>
      <c r="R16" s="85" t="s">
        <v>16</v>
      </c>
      <c r="S16" s="85"/>
      <c r="T16" s="85"/>
      <c r="U16" s="85"/>
    </row>
    <row r="17" spans="1:21" ht="46.5" customHeight="1" x14ac:dyDescent="0.25">
      <c r="A17" s="85"/>
      <c r="B17" s="85"/>
      <c r="C17" s="85"/>
      <c r="D17" s="85"/>
      <c r="E17" s="38" t="s">
        <v>6</v>
      </c>
      <c r="F17" s="38" t="s">
        <v>10</v>
      </c>
      <c r="G17" s="38" t="s">
        <v>23</v>
      </c>
      <c r="H17" s="87"/>
      <c r="I17" s="38" t="s">
        <v>41</v>
      </c>
      <c r="J17" s="38" t="s">
        <v>5</v>
      </c>
      <c r="K17" s="38" t="s">
        <v>21</v>
      </c>
      <c r="L17" s="38" t="s">
        <v>7</v>
      </c>
      <c r="M17" s="38" t="s">
        <v>8</v>
      </c>
      <c r="N17" s="38" t="s">
        <v>15</v>
      </c>
      <c r="O17" s="38" t="s">
        <v>44</v>
      </c>
      <c r="P17" s="5" t="s">
        <v>45</v>
      </c>
      <c r="Q17" s="87"/>
      <c r="R17" s="47" t="s">
        <v>34</v>
      </c>
      <c r="S17" s="47" t="s">
        <v>21</v>
      </c>
      <c r="T17" s="47" t="s">
        <v>15</v>
      </c>
      <c r="U17" s="39" t="s">
        <v>14</v>
      </c>
    </row>
    <row r="18" spans="1:21" ht="15.75" customHeight="1" x14ac:dyDescent="0.25">
      <c r="A18" s="38">
        <v>1</v>
      </c>
      <c r="B18" s="38">
        <v>2</v>
      </c>
      <c r="C18" s="38">
        <v>3</v>
      </c>
      <c r="D18" s="38">
        <v>4</v>
      </c>
      <c r="E18" s="38">
        <v>5</v>
      </c>
      <c r="F18" s="38">
        <v>6</v>
      </c>
      <c r="G18" s="38">
        <v>7</v>
      </c>
      <c r="H18" s="38">
        <v>4</v>
      </c>
      <c r="I18" s="38">
        <v>5</v>
      </c>
      <c r="J18" s="38">
        <v>6</v>
      </c>
      <c r="K18" s="38">
        <v>7</v>
      </c>
      <c r="L18" s="38">
        <v>8</v>
      </c>
      <c r="M18" s="38">
        <v>9</v>
      </c>
      <c r="N18" s="38">
        <v>10</v>
      </c>
      <c r="O18" s="38">
        <v>11</v>
      </c>
      <c r="P18" s="38">
        <v>12</v>
      </c>
      <c r="Q18" s="47">
        <v>12</v>
      </c>
      <c r="R18" s="47">
        <v>13</v>
      </c>
      <c r="S18" s="47">
        <v>14</v>
      </c>
      <c r="T18" s="47">
        <v>15</v>
      </c>
      <c r="U18" s="47">
        <v>16</v>
      </c>
    </row>
    <row r="19" spans="1:21" s="18" customFormat="1" ht="15" customHeight="1" x14ac:dyDescent="0.25">
      <c r="A19" s="88" t="s">
        <v>24</v>
      </c>
      <c r="B19" s="88"/>
      <c r="C19" s="8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47"/>
      <c r="R19" s="47"/>
      <c r="S19" s="47"/>
      <c r="T19" s="47"/>
      <c r="U19" s="47"/>
    </row>
    <row r="20" spans="1:21" s="18" customFormat="1" ht="31.5" x14ac:dyDescent="0.25">
      <c r="A20" s="30">
        <v>1</v>
      </c>
      <c r="B20" s="35" t="s">
        <v>60</v>
      </c>
      <c r="C20" s="36" t="s">
        <v>57</v>
      </c>
      <c r="D20" s="22"/>
      <c r="E20" s="22"/>
      <c r="F20" s="23"/>
      <c r="G20" s="22"/>
      <c r="H20" s="65">
        <v>1832748</v>
      </c>
      <c r="I20" s="22">
        <v>70618</v>
      </c>
      <c r="J20" s="22">
        <v>2411</v>
      </c>
      <c r="K20" s="22">
        <v>1647347</v>
      </c>
      <c r="L20" s="22">
        <v>66793</v>
      </c>
      <c r="M20" s="22">
        <v>45837</v>
      </c>
      <c r="N20" s="22"/>
      <c r="O20" s="22">
        <v>257</v>
      </c>
      <c r="P20" s="22">
        <v>7</v>
      </c>
      <c r="Q20" s="29"/>
      <c r="R20" s="29"/>
      <c r="S20" s="29"/>
      <c r="T20" s="29"/>
      <c r="U20" s="29"/>
    </row>
    <row r="21" spans="1:21" s="18" customFormat="1" ht="31.5" x14ac:dyDescent="0.25">
      <c r="A21" s="30">
        <v>2</v>
      </c>
      <c r="B21" s="35" t="s">
        <v>61</v>
      </c>
      <c r="C21" s="36" t="s">
        <v>62</v>
      </c>
      <c r="D21" s="22"/>
      <c r="E21" s="22"/>
      <c r="F21" s="23"/>
      <c r="G21" s="22"/>
      <c r="H21" s="65">
        <v>832494</v>
      </c>
      <c r="I21" s="22">
        <v>41795</v>
      </c>
      <c r="J21" s="22">
        <v>1528</v>
      </c>
      <c r="K21" s="22">
        <v>721687</v>
      </c>
      <c r="L21" s="22">
        <v>39219</v>
      </c>
      <c r="M21" s="22">
        <v>28506</v>
      </c>
      <c r="N21" s="22"/>
      <c r="O21" s="22">
        <v>151</v>
      </c>
      <c r="P21" s="22">
        <v>0</v>
      </c>
      <c r="Q21" s="29"/>
      <c r="R21" s="29"/>
      <c r="S21" s="29"/>
      <c r="T21" s="29"/>
      <c r="U21" s="29"/>
    </row>
    <row r="22" spans="1:21" s="18" customFormat="1" x14ac:dyDescent="0.25">
      <c r="A22" s="83" t="s">
        <v>26</v>
      </c>
      <c r="B22" s="83"/>
      <c r="C22" s="83"/>
      <c r="D22" s="40">
        <f t="shared" ref="D22:U22" si="0">SUM(D20:D21)</f>
        <v>0</v>
      </c>
      <c r="E22" s="40">
        <f t="shared" si="0"/>
        <v>0</v>
      </c>
      <c r="F22" s="40">
        <f t="shared" si="0"/>
        <v>0</v>
      </c>
      <c r="G22" s="40">
        <f t="shared" si="0"/>
        <v>0</v>
      </c>
      <c r="H22" s="40">
        <f t="shared" si="0"/>
        <v>2665242</v>
      </c>
      <c r="I22" s="40">
        <f t="shared" si="0"/>
        <v>112413</v>
      </c>
      <c r="J22" s="40">
        <f t="shared" si="0"/>
        <v>3939</v>
      </c>
      <c r="K22" s="40">
        <f t="shared" si="0"/>
        <v>2369034</v>
      </c>
      <c r="L22" s="40">
        <f t="shared" si="0"/>
        <v>106012</v>
      </c>
      <c r="M22" s="40">
        <f t="shared" si="0"/>
        <v>74343</v>
      </c>
      <c r="N22" s="40">
        <f t="shared" si="0"/>
        <v>0</v>
      </c>
      <c r="O22" s="40">
        <f t="shared" si="0"/>
        <v>408</v>
      </c>
      <c r="P22" s="40">
        <f t="shared" si="0"/>
        <v>7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 t="shared" si="0"/>
        <v>0</v>
      </c>
      <c r="U22" s="48">
        <f t="shared" si="0"/>
        <v>0</v>
      </c>
    </row>
    <row r="23" spans="1:21" s="18" customFormat="1" x14ac:dyDescent="0.25">
      <c r="A23" s="98" t="s">
        <v>42</v>
      </c>
      <c r="B23" s="99"/>
      <c r="C23" s="10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69"/>
      <c r="R23" s="69"/>
      <c r="S23" s="69"/>
      <c r="T23" s="69"/>
      <c r="U23" s="69"/>
    </row>
    <row r="24" spans="1:21" s="18" customFormat="1" x14ac:dyDescent="0.25">
      <c r="A24" s="104" t="s">
        <v>49</v>
      </c>
      <c r="B24" s="105"/>
      <c r="C24" s="106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69"/>
      <c r="R24" s="69"/>
      <c r="S24" s="69"/>
      <c r="T24" s="69"/>
      <c r="U24" s="69"/>
    </row>
    <row r="25" spans="1:21" s="18" customFormat="1" x14ac:dyDescent="0.25">
      <c r="A25" s="104" t="s">
        <v>50</v>
      </c>
      <c r="B25" s="105"/>
      <c r="C25" s="106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69"/>
      <c r="R25" s="69"/>
      <c r="S25" s="69"/>
      <c r="T25" s="69"/>
      <c r="U25" s="69"/>
    </row>
    <row r="26" spans="1:21" s="18" customFormat="1" x14ac:dyDescent="0.25">
      <c r="A26" s="104" t="s">
        <v>51</v>
      </c>
      <c r="B26" s="105"/>
      <c r="C26" s="106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69"/>
      <c r="R26" s="69"/>
      <c r="S26" s="69"/>
      <c r="T26" s="69"/>
      <c r="U26" s="69"/>
    </row>
    <row r="27" spans="1:21" s="18" customFormat="1" x14ac:dyDescent="0.25">
      <c r="A27" s="88" t="s">
        <v>29</v>
      </c>
      <c r="B27" s="88"/>
      <c r="C27" s="88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21" s="18" customFormat="1" ht="15.75" x14ac:dyDescent="0.25">
      <c r="A28" s="30">
        <v>3</v>
      </c>
      <c r="B28" s="35"/>
      <c r="C28" s="36"/>
      <c r="D28" s="22"/>
      <c r="E28" s="22"/>
      <c r="F28" s="23"/>
      <c r="G28" s="22"/>
      <c r="H28" s="29"/>
      <c r="I28" s="22"/>
      <c r="J28" s="22"/>
      <c r="K28" s="22"/>
      <c r="L28" s="22"/>
      <c r="M28" s="22"/>
      <c r="N28" s="22"/>
      <c r="O28" s="22"/>
      <c r="P28" s="22"/>
      <c r="Q28" s="29"/>
      <c r="R28" s="29"/>
      <c r="S28" s="29">
        <f>K37*H31</f>
        <v>0</v>
      </c>
      <c r="T28" s="29"/>
      <c r="U28" s="29" t="e">
        <f>#REF!*H31</f>
        <v>#REF!</v>
      </c>
    </row>
    <row r="29" spans="1:21" s="18" customFormat="1" x14ac:dyDescent="0.25">
      <c r="A29" s="83" t="s">
        <v>30</v>
      </c>
      <c r="B29" s="83"/>
      <c r="C29" s="83"/>
      <c r="D29" s="40">
        <f t="shared" ref="D29:U29" si="1">SUM(D28:D28)</f>
        <v>0</v>
      </c>
      <c r="E29" s="40">
        <f t="shared" si="1"/>
        <v>0</v>
      </c>
      <c r="F29" s="40">
        <f t="shared" si="1"/>
        <v>0</v>
      </c>
      <c r="G29" s="40">
        <f t="shared" si="1"/>
        <v>0</v>
      </c>
      <c r="H29" s="40">
        <f t="shared" si="1"/>
        <v>0</v>
      </c>
      <c r="I29" s="40">
        <f t="shared" si="1"/>
        <v>0</v>
      </c>
      <c r="J29" s="40">
        <f t="shared" si="1"/>
        <v>0</v>
      </c>
      <c r="K29" s="40">
        <f t="shared" si="1"/>
        <v>0</v>
      </c>
      <c r="L29" s="40">
        <f t="shared" si="1"/>
        <v>0</v>
      </c>
      <c r="M29" s="40">
        <f t="shared" si="1"/>
        <v>0</v>
      </c>
      <c r="N29" s="40">
        <f t="shared" si="1"/>
        <v>0</v>
      </c>
      <c r="O29" s="40">
        <f t="shared" si="1"/>
        <v>0</v>
      </c>
      <c r="P29" s="40">
        <f t="shared" si="1"/>
        <v>0</v>
      </c>
      <c r="Q29" s="40">
        <f t="shared" si="1"/>
        <v>0</v>
      </c>
      <c r="R29" s="40">
        <f t="shared" si="1"/>
        <v>0</v>
      </c>
      <c r="S29" s="40">
        <f t="shared" si="1"/>
        <v>0</v>
      </c>
      <c r="T29" s="40">
        <f t="shared" si="1"/>
        <v>0</v>
      </c>
      <c r="U29" s="40" t="e">
        <f t="shared" si="1"/>
        <v>#REF!</v>
      </c>
    </row>
    <row r="30" spans="1:21" s="18" customFormat="1" x14ac:dyDescent="0.25">
      <c r="A30" s="84" t="s">
        <v>18</v>
      </c>
      <c r="B30" s="84"/>
      <c r="C30" s="84"/>
      <c r="D30" s="37">
        <f t="shared" ref="D30:U30" si="2">D22+D29</f>
        <v>0</v>
      </c>
      <c r="E30" s="37">
        <f t="shared" si="2"/>
        <v>0</v>
      </c>
      <c r="F30" s="37">
        <f t="shared" si="2"/>
        <v>0</v>
      </c>
      <c r="G30" s="37">
        <f t="shared" si="2"/>
        <v>0</v>
      </c>
      <c r="H30" s="37">
        <f t="shared" si="2"/>
        <v>2665242</v>
      </c>
      <c r="I30" s="37">
        <f>I22+I29</f>
        <v>112413</v>
      </c>
      <c r="J30" s="37">
        <f t="shared" si="2"/>
        <v>3939</v>
      </c>
      <c r="K30" s="37">
        <f t="shared" si="2"/>
        <v>2369034</v>
      </c>
      <c r="L30" s="37">
        <f t="shared" si="2"/>
        <v>106012</v>
      </c>
      <c r="M30" s="37">
        <f t="shared" si="2"/>
        <v>74343</v>
      </c>
      <c r="N30" s="37">
        <f t="shared" si="2"/>
        <v>0</v>
      </c>
      <c r="O30" s="37">
        <f t="shared" si="2"/>
        <v>408</v>
      </c>
      <c r="P30" s="37">
        <f t="shared" si="2"/>
        <v>7</v>
      </c>
      <c r="Q30" s="37">
        <f t="shared" si="2"/>
        <v>0</v>
      </c>
      <c r="R30" s="37">
        <f t="shared" si="2"/>
        <v>0</v>
      </c>
      <c r="S30" s="37">
        <f t="shared" si="2"/>
        <v>0</v>
      </c>
      <c r="T30" s="37">
        <f t="shared" si="2"/>
        <v>0</v>
      </c>
      <c r="U30" s="37" t="e">
        <f t="shared" si="2"/>
        <v>#REF!</v>
      </c>
    </row>
    <row r="31" spans="1:21" s="18" customFormat="1" ht="15" hidden="1" customHeight="1" x14ac:dyDescent="0.25">
      <c r="A31" s="89" t="s">
        <v>35</v>
      </c>
      <c r="B31" s="89"/>
      <c r="C31" s="89"/>
      <c r="D31" s="37"/>
      <c r="E31" s="37"/>
      <c r="F31" s="37"/>
      <c r="G31" s="37"/>
      <c r="H31" s="50"/>
      <c r="I31" s="37"/>
      <c r="J31" s="37"/>
      <c r="K31" s="37"/>
      <c r="L31" s="37"/>
      <c r="M31" s="37"/>
      <c r="N31" s="37"/>
      <c r="O31" s="37"/>
      <c r="P31" s="37"/>
      <c r="Q31" s="30"/>
      <c r="R31" s="30"/>
      <c r="S31" s="30"/>
      <c r="T31" s="30"/>
      <c r="U31" s="30"/>
    </row>
    <row r="32" spans="1:21" s="18" customFormat="1" hidden="1" x14ac:dyDescent="0.25">
      <c r="A32" s="87" t="s">
        <v>36</v>
      </c>
      <c r="B32" s="87"/>
      <c r="C32" s="87"/>
      <c r="D32" s="37"/>
      <c r="E32" s="37"/>
      <c r="F32" s="37"/>
      <c r="G32" s="37"/>
      <c r="H32" s="37">
        <f>H30*H31</f>
        <v>0</v>
      </c>
      <c r="I32" s="37"/>
      <c r="J32" s="37"/>
      <c r="K32" s="37"/>
      <c r="L32" s="37"/>
      <c r="M32" s="37"/>
      <c r="N32" s="37"/>
      <c r="O32" s="37"/>
      <c r="P32" s="37"/>
      <c r="Q32" s="30"/>
      <c r="R32" s="30"/>
      <c r="S32" s="30"/>
      <c r="T32" s="30"/>
      <c r="U32" s="30"/>
    </row>
    <row r="33" spans="1:21" s="18" customFormat="1" x14ac:dyDescent="0.25">
      <c r="A33" s="30"/>
      <c r="B33" s="30" t="s">
        <v>2</v>
      </c>
      <c r="C33" s="29"/>
      <c r="D33" s="29"/>
      <c r="E33" s="22"/>
      <c r="F33" s="31"/>
      <c r="G33" s="22"/>
      <c r="H33" s="32">
        <f>H30*20%</f>
        <v>533048.4</v>
      </c>
      <c r="I33" s="22"/>
      <c r="J33" s="22"/>
      <c r="K33" s="22"/>
      <c r="L33" s="22"/>
      <c r="M33" s="22"/>
      <c r="N33" s="22"/>
      <c r="O33" s="22"/>
      <c r="P33" s="22"/>
      <c r="Q33" s="30"/>
      <c r="R33" s="30"/>
      <c r="S33" s="30"/>
      <c r="T33" s="30"/>
      <c r="U33" s="30"/>
    </row>
    <row r="34" spans="1:21" s="18" customFormat="1" x14ac:dyDescent="0.25">
      <c r="A34" s="30"/>
      <c r="B34" s="30" t="s">
        <v>3</v>
      </c>
      <c r="C34" s="29"/>
      <c r="D34" s="29"/>
      <c r="E34" s="22"/>
      <c r="F34" s="31"/>
      <c r="G34" s="22"/>
      <c r="H34" s="32">
        <f>H30+H33</f>
        <v>3198290.4</v>
      </c>
      <c r="I34" s="22"/>
      <c r="J34" s="22"/>
      <c r="K34" s="22"/>
      <c r="L34" s="22"/>
      <c r="M34" s="22"/>
      <c r="N34" s="22"/>
      <c r="O34" s="22"/>
      <c r="P34" s="22"/>
      <c r="Q34" s="30"/>
      <c r="R34" s="30"/>
      <c r="S34" s="30"/>
      <c r="T34" s="30"/>
      <c r="U34" s="30"/>
    </row>
    <row r="35" spans="1:21" hidden="1" x14ac:dyDescent="0.25">
      <c r="A35" s="103" t="s">
        <v>19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30"/>
      <c r="R35" s="30"/>
      <c r="S35" s="30"/>
      <c r="T35" s="30"/>
      <c r="U35" s="30"/>
    </row>
    <row r="36" spans="1:21" ht="15" hidden="1" customHeight="1" x14ac:dyDescent="0.25">
      <c r="A36" s="58" t="s">
        <v>11</v>
      </c>
      <c r="B36" s="89" t="s">
        <v>12</v>
      </c>
      <c r="C36" s="89"/>
      <c r="D36" s="33"/>
      <c r="E36" s="28"/>
      <c r="F36" s="34"/>
      <c r="G36" s="28"/>
      <c r="H36" s="27" t="e">
        <f>#REF!</f>
        <v>#REF!</v>
      </c>
      <c r="I36" s="28"/>
      <c r="J36" s="28"/>
      <c r="K36" s="28"/>
      <c r="L36" s="28"/>
      <c r="M36" s="28"/>
      <c r="N36" s="28"/>
      <c r="O36" s="28"/>
      <c r="P36" s="28"/>
      <c r="Q36" s="30"/>
      <c r="R36" s="30"/>
      <c r="S36" s="30"/>
      <c r="T36" s="30"/>
      <c r="U36" s="30"/>
    </row>
    <row r="37" spans="1:21" ht="13.5" hidden="1" customHeight="1" x14ac:dyDescent="0.25">
      <c r="A37" s="82" t="s">
        <v>6</v>
      </c>
      <c r="B37" s="82"/>
      <c r="C37" s="82"/>
      <c r="D37" s="82"/>
      <c r="E37" s="82"/>
      <c r="F37" s="82"/>
      <c r="G37" s="26"/>
      <c r="H37" s="27">
        <f>E30*6.21+16</f>
        <v>16</v>
      </c>
      <c r="I37" s="28"/>
      <c r="J37" s="28"/>
      <c r="K37" s="28"/>
      <c r="L37" s="28"/>
      <c r="M37" s="28"/>
      <c r="N37" s="28"/>
      <c r="O37" s="28"/>
      <c r="P37" s="28"/>
      <c r="Q37" s="30"/>
      <c r="R37" s="30"/>
      <c r="S37" s="30"/>
      <c r="T37" s="30"/>
      <c r="U37" s="30"/>
    </row>
    <row r="38" spans="1:21" ht="13.5" hidden="1" customHeight="1" x14ac:dyDescent="0.25">
      <c r="A38" s="82" t="s">
        <v>13</v>
      </c>
      <c r="B38" s="82"/>
      <c r="C38" s="82"/>
      <c r="D38" s="82"/>
      <c r="E38" s="82"/>
      <c r="F38" s="82"/>
      <c r="G38" s="26"/>
      <c r="H38" s="27">
        <f>F30*5.19+1</f>
        <v>1</v>
      </c>
      <c r="I38" s="28"/>
      <c r="J38" s="28"/>
      <c r="K38" s="28"/>
      <c r="L38" s="28"/>
      <c r="M38" s="28"/>
      <c r="N38" s="28"/>
      <c r="O38" s="28"/>
      <c r="P38" s="28"/>
      <c r="Q38" s="30"/>
      <c r="R38" s="30"/>
      <c r="S38" s="30"/>
      <c r="T38" s="30"/>
      <c r="U38" s="30"/>
    </row>
    <row r="39" spans="1:21" ht="15.75" hidden="1" customHeight="1" x14ac:dyDescent="0.25">
      <c r="A39" s="30"/>
      <c r="B39" s="33" t="s">
        <v>40</v>
      </c>
      <c r="C39" s="41"/>
      <c r="D39" s="41">
        <f>D30</f>
        <v>0</v>
      </c>
      <c r="E39" s="41"/>
      <c r="F39" s="42"/>
      <c r="G39" s="41"/>
      <c r="H39" s="41">
        <f>H30+H37+H38</f>
        <v>2665259</v>
      </c>
      <c r="I39" s="41"/>
      <c r="J39" s="41"/>
      <c r="K39" s="41"/>
      <c r="L39" s="41"/>
      <c r="M39" s="41"/>
      <c r="N39" s="41"/>
      <c r="O39" s="41"/>
      <c r="P39" s="41"/>
      <c r="Q39" s="49"/>
      <c r="R39" s="49"/>
      <c r="S39" s="49"/>
      <c r="T39" s="49"/>
      <c r="U39" s="49"/>
    </row>
    <row r="40" spans="1:21" s="15" customFormat="1" x14ac:dyDescent="0.25">
      <c r="A40" s="108" t="s">
        <v>46</v>
      </c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5"/>
      <c r="R40" s="5"/>
      <c r="S40" s="5"/>
      <c r="T40" s="5"/>
      <c r="U40" s="5"/>
    </row>
    <row r="41" spans="1:21" s="15" customFormat="1" x14ac:dyDescent="0.25">
      <c r="A41" s="66"/>
      <c r="B41" s="75" t="s">
        <v>47</v>
      </c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5"/>
      <c r="R41" s="5"/>
      <c r="S41" s="5"/>
      <c r="T41" s="5"/>
      <c r="U41" s="5"/>
    </row>
    <row r="42" spans="1:21" ht="15.75" x14ac:dyDescent="0.25">
      <c r="A42" s="11"/>
      <c r="B42" s="74" t="s">
        <v>48</v>
      </c>
      <c r="C42" s="8"/>
      <c r="D42" s="8"/>
      <c r="E42" s="8"/>
      <c r="F42" s="8"/>
      <c r="G42" s="20"/>
      <c r="H42" s="20"/>
      <c r="I42" s="8"/>
      <c r="J42" s="8"/>
      <c r="K42" s="8"/>
      <c r="L42" s="8"/>
      <c r="M42" s="8"/>
      <c r="N42" s="8"/>
      <c r="O42" s="8"/>
      <c r="P42" s="8"/>
    </row>
    <row r="43" spans="1:21" ht="15.75" x14ac:dyDescent="0.25">
      <c r="A43" s="11"/>
      <c r="B43" s="74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</row>
    <row r="44" spans="1:21" s="43" customFormat="1" ht="22.15" customHeight="1" x14ac:dyDescent="0.25">
      <c r="B44" s="24" t="s">
        <v>58</v>
      </c>
      <c r="C44" s="44"/>
      <c r="D44" s="56"/>
      <c r="E44" s="44"/>
      <c r="F44" s="107" t="s">
        <v>25</v>
      </c>
      <c r="G44" s="107"/>
      <c r="H44" s="77"/>
      <c r="I44" s="101" t="s">
        <v>59</v>
      </c>
      <c r="J44" s="101"/>
      <c r="K44" s="25"/>
      <c r="L44" s="25"/>
      <c r="M44" s="25"/>
      <c r="N44" s="25"/>
      <c r="O44" s="25"/>
      <c r="P44" s="25"/>
      <c r="Q44" s="5"/>
      <c r="R44" s="5"/>
      <c r="S44" s="5"/>
      <c r="T44" s="5"/>
      <c r="U44" s="5"/>
    </row>
    <row r="45" spans="1:21" s="43" customFormat="1" ht="15.75" x14ac:dyDescent="0.25">
      <c r="B45" s="24"/>
      <c r="C45" s="25"/>
      <c r="D45" s="25"/>
      <c r="E45" s="76"/>
      <c r="F45" s="25"/>
      <c r="G45" s="46"/>
      <c r="H45" s="45"/>
      <c r="I45" s="25"/>
      <c r="J45" s="25"/>
      <c r="K45" s="25"/>
      <c r="L45" s="25"/>
      <c r="M45" s="25"/>
      <c r="N45" s="25"/>
      <c r="O45" s="25"/>
      <c r="P45" s="25"/>
      <c r="Q45" s="5"/>
      <c r="R45" s="5"/>
      <c r="S45" s="5"/>
      <c r="T45" s="5"/>
      <c r="U45" s="5"/>
    </row>
    <row r="46" spans="1:21" s="43" customFormat="1" ht="15.75" x14ac:dyDescent="0.25">
      <c r="B46" s="24" t="s">
        <v>65</v>
      </c>
      <c r="C46" s="44"/>
      <c r="D46" s="57"/>
      <c r="E46" s="44"/>
      <c r="F46" s="57" t="s">
        <v>28</v>
      </c>
      <c r="G46" s="78"/>
      <c r="H46" s="78"/>
      <c r="I46" s="101" t="s">
        <v>64</v>
      </c>
      <c r="J46" s="101"/>
      <c r="K46" s="25"/>
      <c r="L46" s="25"/>
      <c r="M46" s="25"/>
      <c r="N46" s="25"/>
      <c r="O46" s="25"/>
      <c r="P46" s="25"/>
      <c r="Q46" s="5"/>
      <c r="R46" s="5"/>
      <c r="S46" s="5"/>
      <c r="T46" s="5"/>
      <c r="U46" s="5"/>
    </row>
    <row r="47" spans="1:21" s="7" customFormat="1" ht="18.75" x14ac:dyDescent="0.25">
      <c r="B47" s="19"/>
      <c r="C47" s="6"/>
      <c r="D47" s="6"/>
      <c r="E47" s="3"/>
      <c r="F47" s="21"/>
      <c r="G47" s="21"/>
      <c r="H47" s="21"/>
      <c r="I47" s="2"/>
      <c r="J47" s="2"/>
      <c r="K47" s="2"/>
      <c r="L47" s="2"/>
      <c r="M47" s="2"/>
      <c r="N47" s="2"/>
      <c r="O47" s="2"/>
      <c r="P47" s="2"/>
      <c r="Q47" s="5"/>
      <c r="R47" s="5"/>
      <c r="S47" s="5"/>
      <c r="T47" s="5"/>
      <c r="U47" s="5"/>
    </row>
    <row r="48" spans="1:21" x14ac:dyDescent="0.25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x14ac:dyDescent="0.25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x14ac:dyDescent="0.25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x14ac:dyDescent="0.25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x14ac:dyDescent="0.25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x14ac:dyDescent="0.25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x14ac:dyDescent="0.25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x14ac:dyDescent="0.25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x14ac:dyDescent="0.25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x14ac:dyDescent="0.25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x14ac:dyDescent="0.25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x14ac:dyDescent="0.25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x14ac:dyDescent="0.25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3:16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3:16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3:16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3:16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3:16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3:16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</row>
  </sheetData>
  <mergeCells count="44">
    <mergeCell ref="I44:J44"/>
    <mergeCell ref="I46:J46"/>
    <mergeCell ref="M2:P2"/>
    <mergeCell ref="Q15:U15"/>
    <mergeCell ref="Q16:Q17"/>
    <mergeCell ref="R16:U16"/>
    <mergeCell ref="A35:P35"/>
    <mergeCell ref="B36:C36"/>
    <mergeCell ref="A32:C32"/>
    <mergeCell ref="A24:C24"/>
    <mergeCell ref="A25:C25"/>
    <mergeCell ref="A26:C26"/>
    <mergeCell ref="F44:G44"/>
    <mergeCell ref="A11:B11"/>
    <mergeCell ref="C11:D11"/>
    <mergeCell ref="A40:P40"/>
    <mergeCell ref="A5:U5"/>
    <mergeCell ref="A6:U6"/>
    <mergeCell ref="A8:P8"/>
    <mergeCell ref="A13:B13"/>
    <mergeCell ref="C13:D13"/>
    <mergeCell ref="A10:B10"/>
    <mergeCell ref="C10:D10"/>
    <mergeCell ref="A12:B12"/>
    <mergeCell ref="C12:D12"/>
    <mergeCell ref="A14:P14"/>
    <mergeCell ref="D16:D17"/>
    <mergeCell ref="H16:H17"/>
    <mergeCell ref="A19:C19"/>
    <mergeCell ref="H15:P15"/>
    <mergeCell ref="A15:A17"/>
    <mergeCell ref="I16:P16"/>
    <mergeCell ref="D15:G15"/>
    <mergeCell ref="E16:G16"/>
    <mergeCell ref="A37:F37"/>
    <mergeCell ref="A22:C22"/>
    <mergeCell ref="A38:F38"/>
    <mergeCell ref="A30:C30"/>
    <mergeCell ref="B15:B17"/>
    <mergeCell ref="C15:C17"/>
    <mergeCell ref="A31:C31"/>
    <mergeCell ref="A27:C27"/>
    <mergeCell ref="A29:C29"/>
    <mergeCell ref="A23:C23"/>
  </mergeCells>
  <pageMargins left="0.39370078740157483" right="0.39370078740157483" top="0.31496062992125984" bottom="7.874015748031496E-2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2021-09-08T02:18:02Z</dcterms:modified>
</cp:coreProperties>
</file>