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4 г\Торги\_Отказ БЭКр\Ревизия СУ (бл. 1,2,3,4,7) леса\"/>
    </mc:Choice>
  </mc:AlternateContent>
  <xr:revisionPtr revIDLastSave="0" documentId="13_ncr:1_{C64149B2-EF93-491D-85EB-0818ADC43C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еф.вед" sheetId="6" r:id="rId1"/>
  </sheets>
  <definedNames>
    <definedName name="_xlnm._FilterDatabase" localSheetId="0" hidden="1">Деф.вед!$A$30:$L$146</definedName>
    <definedName name="_xlnm.Print_Titles" localSheetId="0">Деф.вед!$30:$30</definedName>
    <definedName name="_xlnm.Print_Area" localSheetId="0">Деф.вед!$A$1:$L$169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4" i="6" l="1"/>
  <c r="K145" i="6" s="1"/>
  <c r="D139" i="6"/>
  <c r="K140" i="6" s="1"/>
  <c r="D135" i="6"/>
  <c r="G134" i="6" s="1"/>
  <c r="D130" i="6"/>
  <c r="K130" i="6" s="1"/>
  <c r="D126" i="6"/>
  <c r="K127" i="6" s="1"/>
  <c r="D121" i="6"/>
  <c r="K122" i="6" s="1"/>
  <c r="D116" i="6"/>
  <c r="K117" i="6" s="1"/>
  <c r="D112" i="6"/>
  <c r="G111" i="6" s="1"/>
  <c r="D107" i="6"/>
  <c r="K107" i="6" s="1"/>
  <c r="D103" i="6"/>
  <c r="K104" i="6" s="1"/>
  <c r="D98" i="6"/>
  <c r="K98" i="6" s="1"/>
  <c r="D93" i="6"/>
  <c r="K94" i="6" s="1"/>
  <c r="D89" i="6"/>
  <c r="G88" i="6" s="1"/>
  <c r="D84" i="6"/>
  <c r="K85" i="6" s="1"/>
  <c r="D80" i="6"/>
  <c r="G79" i="6" s="1"/>
  <c r="D75" i="6"/>
  <c r="K76" i="6" s="1"/>
  <c r="D70" i="6"/>
  <c r="K69" i="6" s="1"/>
  <c r="D66" i="6"/>
  <c r="K65" i="6" s="1"/>
  <c r="D61" i="6"/>
  <c r="K61" i="6" s="1"/>
  <c r="D57" i="6"/>
  <c r="K58" i="6" s="1"/>
  <c r="G138" i="6" l="1"/>
  <c r="G120" i="6"/>
  <c r="G143" i="6"/>
  <c r="G115" i="6"/>
  <c r="K136" i="6"/>
  <c r="K143" i="6"/>
  <c r="G125" i="6"/>
  <c r="K139" i="6"/>
  <c r="G139" i="6" s="1"/>
  <c r="K144" i="6"/>
  <c r="G144" i="6" s="1"/>
  <c r="K134" i="6"/>
  <c r="G129" i="6"/>
  <c r="K138" i="6"/>
  <c r="K131" i="6"/>
  <c r="G130" i="6" s="1"/>
  <c r="K135" i="6"/>
  <c r="K125" i="6"/>
  <c r="K129" i="6"/>
  <c r="K126" i="6"/>
  <c r="G126" i="6" s="1"/>
  <c r="K113" i="6"/>
  <c r="K120" i="6"/>
  <c r="K116" i="6"/>
  <c r="G116" i="6" s="1"/>
  <c r="K121" i="6"/>
  <c r="G121" i="6" s="1"/>
  <c r="K111" i="6"/>
  <c r="G106" i="6"/>
  <c r="K115" i="6"/>
  <c r="K108" i="6"/>
  <c r="G107" i="6" s="1"/>
  <c r="K112" i="6"/>
  <c r="G102" i="6"/>
  <c r="K102" i="6"/>
  <c r="K106" i="6"/>
  <c r="K103" i="6"/>
  <c r="G103" i="6" s="1"/>
  <c r="K99" i="6"/>
  <c r="G98" i="6" s="1"/>
  <c r="G97" i="6"/>
  <c r="K97" i="6"/>
  <c r="K79" i="6"/>
  <c r="K66" i="6"/>
  <c r="G65" i="6"/>
  <c r="K88" i="6"/>
  <c r="G92" i="6"/>
  <c r="K92" i="6"/>
  <c r="K67" i="6"/>
  <c r="K90" i="6"/>
  <c r="K93" i="6"/>
  <c r="G93" i="6" s="1"/>
  <c r="K89" i="6"/>
  <c r="G74" i="6"/>
  <c r="K80" i="6"/>
  <c r="K81" i="6"/>
  <c r="K84" i="6"/>
  <c r="G84" i="6" s="1"/>
  <c r="G83" i="6"/>
  <c r="K83" i="6"/>
  <c r="G69" i="6"/>
  <c r="K74" i="6"/>
  <c r="K70" i="6"/>
  <c r="K71" i="6"/>
  <c r="K75" i="6"/>
  <c r="G75" i="6" s="1"/>
  <c r="G56" i="6"/>
  <c r="K62" i="6"/>
  <c r="G61" i="6" s="1"/>
  <c r="G60" i="6"/>
  <c r="K60" i="6"/>
  <c r="K57" i="6"/>
  <c r="G57" i="6" s="1"/>
  <c r="K56" i="6"/>
  <c r="D52" i="6"/>
  <c r="K53" i="6" s="1"/>
  <c r="D47" i="6"/>
  <c r="K48" i="6" s="1"/>
  <c r="D43" i="6"/>
  <c r="G42" i="6" s="1"/>
  <c r="A37" i="6"/>
  <c r="A42" i="6" s="1"/>
  <c r="A46" i="6" s="1"/>
  <c r="A51" i="6" s="1"/>
  <c r="A56" i="6" s="1"/>
  <c r="A60" i="6" s="1"/>
  <c r="A65" i="6" s="1"/>
  <c r="A69" i="6" s="1"/>
  <c r="A74" i="6" s="1"/>
  <c r="A79" i="6" s="1"/>
  <c r="A83" i="6" s="1"/>
  <c r="A88" i="6" s="1"/>
  <c r="A92" i="6" s="1"/>
  <c r="A97" i="6" s="1"/>
  <c r="A102" i="6" s="1"/>
  <c r="A106" i="6" s="1"/>
  <c r="A111" i="6" s="1"/>
  <c r="A115" i="6" s="1"/>
  <c r="A120" i="6" s="1"/>
  <c r="A125" i="6" s="1"/>
  <c r="A129" i="6" s="1"/>
  <c r="A134" i="6" s="1"/>
  <c r="A138" i="6" s="1"/>
  <c r="A143" i="6" s="1"/>
  <c r="D38" i="6"/>
  <c r="K39" i="6" s="1"/>
  <c r="G112" i="6" l="1"/>
  <c r="G135" i="6"/>
  <c r="G66" i="6"/>
  <c r="G89" i="6"/>
  <c r="G80" i="6"/>
  <c r="G70" i="6"/>
  <c r="K46" i="6"/>
  <c r="K52" i="6"/>
  <c r="G52" i="6" s="1"/>
  <c r="G51" i="6"/>
  <c r="G46" i="6"/>
  <c r="K51" i="6"/>
  <c r="K43" i="6"/>
  <c r="K42" i="6"/>
  <c r="K44" i="6"/>
  <c r="K47" i="6"/>
  <c r="G47" i="6" s="1"/>
  <c r="G37" i="6"/>
  <c r="K37" i="6"/>
  <c r="K38" i="6"/>
  <c r="G38" i="6" s="1"/>
  <c r="G43" i="6" l="1"/>
  <c r="D34" i="6" l="1"/>
  <c r="K35" i="6" s="1"/>
  <c r="K34" i="6" l="1"/>
  <c r="K33" i="6"/>
  <c r="G34" i="6" l="1"/>
  <c r="G33" i="6"/>
</calcChain>
</file>

<file path=xl/sharedStrings.xml><?xml version="1.0" encoding="utf-8"?>
<sst xmlns="http://schemas.openxmlformats.org/spreadsheetml/2006/main" count="563" uniqueCount="97">
  <si>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</si>
  <si>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</si>
  <si>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</si>
  <si>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</si>
  <si>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</si>
  <si>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</si>
  <si>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</si>
  <si>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</si>
  <si>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кол-во</t>
  </si>
  <si>
    <t>т</t>
  </si>
  <si>
    <t>м3</t>
  </si>
  <si>
    <t>подрядчик</t>
  </si>
  <si>
    <t>м2</t>
  </si>
  <si>
    <t>УТВЕРЖДАЮ</t>
  </si>
  <si>
    <t>Заказчик:</t>
  </si>
  <si>
    <t>Детали металлические</t>
  </si>
  <si>
    <t>( в т.ч. Детали деревянные лесов)</t>
  </si>
  <si>
    <t xml:space="preserve">Детали деревянные </t>
  </si>
  <si>
    <t>мусор</t>
  </si>
  <si>
    <t>Поставка (заказчик/ подрядчик)</t>
  </si>
  <si>
    <t>Использование (лом, утиль, мусор, реализация, повторное использование)</t>
  </si>
  <si>
    <t xml:space="preserve">Объект: </t>
  </si>
  <si>
    <t>ООО "Байкальская энергетическая компания"</t>
  </si>
  <si>
    <t>лом</t>
  </si>
  <si>
    <t>Условия производства работ: Вредность (12%) К=1,0255 (коэффициент доплат к стоимости работ согласно Общих положений сборников БЦ)</t>
  </si>
  <si>
    <t>Директор ТЭЦ-10 филиала</t>
  </si>
  <si>
    <t>________________ Д.В. Васильев</t>
  </si>
  <si>
    <t>"_____"________________ 2024г.</t>
  </si>
  <si>
    <t>И.о.начальника КТЦ</t>
  </si>
  <si>
    <t>О.А.Рахинский</t>
  </si>
  <si>
    <t>Визы тех.служб ИД:</t>
  </si>
  <si>
    <t>Необходимость проведения данных видов работ подтверждает:</t>
  </si>
  <si>
    <t xml:space="preserve">ТС </t>
  </si>
  <si>
    <t xml:space="preserve">                                                (должность)                                   (подпись)                         (ФИО)</t>
  </si>
  <si>
    <t>Леса стальные стоечные приставные хомутовые (стойки, связи, поперечины, лестницы) в комплекте с пробками (хомутами, башмаками, болтами), без щитов настила, высота лесов до 60 м</t>
  </si>
  <si>
    <t>Доска обрезная антисептированная, естественной влажности, длина 4-6 м, ширина 150 мм, толщина 40 мм, сорт II</t>
  </si>
  <si>
    <t>Щиты настила, толщина 40 мм</t>
  </si>
  <si>
    <t>КОТЛОАГРЕГАТ 7 ВЫСОКОГО ДАВЛЕНИЯ ПРЯМОТОЧНЫЙ. Инв№ИЭ140178</t>
  </si>
  <si>
    <t>Дефектная ведомость (Ведомость объемов работ) № 1</t>
  </si>
  <si>
    <t>Раздел 1.  T1021HAE10AC010KC01 КОТЛОАГРЕГАТ 1 БАРАБАННЫЙ ПЫЛЕУГОЛЬНЫЙ инв.№ИЭ140172. 
Сверхтиповая работа: Ревизия СУ</t>
  </si>
  <si>
    <t>Сборка и разборка инвентарных и металлических лесов</t>
  </si>
  <si>
    <t>Ревизия СУ. 2. Расход пара за СРЧ КА-1.</t>
  </si>
  <si>
    <t>Ревизия СУ. 2. Расход орош.вода КА-1.</t>
  </si>
  <si>
    <t>Раздел 2. T1022HAE10AC010KC01 КОТЛОАГРЕГАТ 2 БАРАБАННЫЙ ПЫЛЕУГОЛЬНЫЙ инв.№ИЭ140173. 
Сверхтиповая работа: Ревизия СУ</t>
  </si>
  <si>
    <t>Ревизия СУ. 2. Расход пара за СРЧ КА-2.</t>
  </si>
  <si>
    <t>Ревизия СУ. 2. Расход орош.вода КА-2.</t>
  </si>
  <si>
    <t>Раздел 3. T1011MAE01AE001MT01 ТУРБИНА ПАРОВАЯ 1 С ГЕНЕРАТОРОМ 3-х ФАЗНОГО ТОКА. Инв.№ ИЭ140188. 
Сверхтиповая работа: Ревизия СУ</t>
  </si>
  <si>
    <t>Ревизия СУ. 2. Расход пара за СРЧ КА-3.</t>
  </si>
  <si>
    <t>Ревизия СУ. 2. Расход орош.вода КА-3.</t>
  </si>
  <si>
    <t>Раздел 4. T1023LBA10BR010MR02 КОТЛОАГРЕГАТ 3 ВЫСОКОГО ДАВЛЕНИЯ ПРЯМОТОЧНЫЙ инв.№ИЭ140174. 
Сверхтиповая работа: Ревизия СУ</t>
  </si>
  <si>
    <t>Раздел 5. T1024HAE10AC010KC01  КОТЛОАГРЕГАТ 4 ВЫСОКОГО ДАВЛЕНИЯ ПРЯМОТОЧНЫЙ инв.№ИЭ140175. 
Сверхтиповая работа: Ревизия СУ</t>
  </si>
  <si>
    <t>Ревизия СУ. 2. Расход пара за СРЧ КА-4.</t>
  </si>
  <si>
    <t>Ревизия СУ. 2. Расход орош.вода КА-4.</t>
  </si>
  <si>
    <t>Раздел 6. T1012MAE01AE001MT01 ТУРБИНА ПАРОВАЯ 2 С ГЕНЕРАТОРОМ 3-х ФАЗНОГО ТОКА ТВ-2-150-2 Инв. № ИЭ140189. 
Сверхтиповая работа:  Ревизия СУ</t>
  </si>
  <si>
    <t>Ревизия СУ. Расход питательной воды на бл.1.</t>
  </si>
  <si>
    <t>Ревизия СУ. Расход питательной воды на бл.2.</t>
  </si>
  <si>
    <t>Ревизия СУ. 2. Расход пара за СРЧ КА-5.</t>
  </si>
  <si>
    <t>Ревизия СУ. 2. Расход орош.вода КА-5.</t>
  </si>
  <si>
    <t>Раздел 7. T1025HAE10AC010KC01 КОТЛОАГРЕГАТ 5 ВЫСОКОГО ДАВЛЕНИЯ ПРЯМОТОЧНЫЙ. Инв№ИЭ140176. 
Сверхтиповая работа:  Ревизия СУ</t>
  </si>
  <si>
    <t>Раздел 8. T1026HAE10AC010KC01 КОТЛОАГРЕГАТ 6 ВЫСОКОГО ДАВЛЕНИЯ ПРЯМОТОЧНЫЙ. Инв№ИЭ140177. 
Сверхтиповая работа:  Ревизия СУ</t>
  </si>
  <si>
    <t>Ревизия СУ. 2. Расход пара за СРЧ КА-6.</t>
  </si>
  <si>
    <t>Ревизия СУ. 2. Расход орош.вода КА-6.</t>
  </si>
  <si>
    <t>Раздел 9. T1013MAE01AE001MT01  ТУРБИНА ПАРОВАЯ 3 С ГЕНЕРАТОРОМ 3-х ФАЗНОГО ТОКА ТВ-2-150-2 Инв. № ИЭ140190. 
Сверхтиповая работа:  Ревизия СУ</t>
  </si>
  <si>
    <t>Ревизия СУ. Расход питательной воды на бл.3.</t>
  </si>
  <si>
    <t>Раздел 10. T1027HLA10BR010MR01 КОТЛОАГРЕГАТ 7 ВЫСОКОГО ДАВЛЕНИЯ ПРЯМОТОЧНЫЙ. Инв№ИЭ140178. 
Сверхтиповая работа:  Ревизия СУ</t>
  </si>
  <si>
    <t>Ревизия СУ. 2. Расход пара за СРЧ КА-7.</t>
  </si>
  <si>
    <t>Ревизия СУ. 2. Расход орош.вода КА-7.</t>
  </si>
  <si>
    <t>Раздел 11. T1028HAE10AC010KC01 КОТЛОАГРЕГАТ 8 ВЫСОКОГО ДАВЛЕНИЯ ПРЯМОТОЧНЫЙ. Инв№ИЭ140179. 
Сверхтиповая работа:  Ревизия СУ</t>
  </si>
  <si>
    <t>Ревизия СУ. 2. Расход пара за СРЧ КА-8.</t>
  </si>
  <si>
    <t>Ревизия СУ. 2. Расход орош.вода КА-8.</t>
  </si>
  <si>
    <t>Раздел 12. T1014MAE01AE001MT01 ТУРБИНА ПАРОВАЯ 4 С ГЕНЕРАТОРОМ 3-х ФАЗНОГО ТОКА ТВ-2-150-2 Инв. № ИЭ140191. 
Сверхтиповая работа:  Ревизия СУ</t>
  </si>
  <si>
    <t>Ревизия СУ. Расход питательной воды на бл.4.</t>
  </si>
  <si>
    <t>Раздел 13. T1033HLA10BR010MR02  КОТЛОАГРЕГАТ 13 ВЫСОКОГО ДАВЛЕНИЯ ПРЯМОТОЧНЫЙ  Инв.№ИЭ140184. 
Сверхтиповая работа:  Ревизия СУ</t>
  </si>
  <si>
    <t>Ревизия СУ. 2. Расход пара за СРЧ КА-13.</t>
  </si>
  <si>
    <t>Ревизия СУ. 2. Расход орош.вода КА-13.</t>
  </si>
  <si>
    <t>Раздел 14. T1033HLA10BR010MR02  КОТЛОАГРЕГАТ 13 ВЫСОКОГО ДАВЛЕНИЯ ПРЯМОТОЧНЫЙ  Инв.№ИЭ140184. 
Сверхтиповая работа:  Ревизия СУ</t>
  </si>
  <si>
    <t>Ревизия СУ. 2. Расход пара за СРЧ КА-14.</t>
  </si>
  <si>
    <t>Ревизия СУ. 2. Расход орош.вода КА-14.</t>
  </si>
  <si>
    <t>Раздел 15. T1017MAE01AE001MT01 ТУРБИНА ПАРОВАЯ 7 С ГЕНЕРАТОРОМ 3-х ФАЗНОГО ТОКА ТВ-2-150-2 Инв. № ИЭ140194. 
Сверхтиповая работа:  Ревизия СУ</t>
  </si>
  <si>
    <t>Ревизия СУ. Расход питательной воды на бл.7.</t>
  </si>
  <si>
    <t>КОТЛОАГРЕГАТ 1 БАРАБАННЫЙ ПЫЛЕУГОЛЬНЫЙ инв.№ИЭ140172</t>
  </si>
  <si>
    <t>КОТЛОАГРЕГАТ 2 БАРАБАННЫЙ ПЫЛЕУГОЛЬНЫЙ инв.№ИЭ140173</t>
  </si>
  <si>
    <t>ТУРБИНА ПАРОВАЯ 1 С ГЕНЕРАТОРОМ 3-х ФАЗНОГО ТОКА. Инв.№ ИЭ140188</t>
  </si>
  <si>
    <t>КОТЛОАГРЕГАТ 3 ВЫСОКОГО ДАВЛЕНИЯ ПРЯМОТОЧНЫЙ инв.№ИЭ140174</t>
  </si>
  <si>
    <t>КОТЛОАГРЕГАТ 4 ВЫСОКОГО ДАВЛЕНИЯ ПРЯМОТОЧНЫЙ инв.№ИЭ140175</t>
  </si>
  <si>
    <t>ТУРБИНА ПАРОВАЯ 2 С ГЕНЕРАТОРОМ 3-х ФАЗНОГО ТОКА ТВ-2-150-2 Инв. № ИЭ140189</t>
  </si>
  <si>
    <t>КОТЛОАГРЕГАТ 5 ВЫСОКОГО ДАВЛЕНИЯ ПРЯМОТОЧНЫЙ. Инв№ИЭ140176</t>
  </si>
  <si>
    <t>КОТЛОАГРЕГАТ 6 ВЫСОКОГО ДАВЛЕНИЯ ПРЯМОТОЧНЫЙ. Инв№ИЭ140177</t>
  </si>
  <si>
    <t>ТУРБИНА ПАРОВАЯ 3 С ГЕНЕРАТОРОМ 3-х ФАЗНОГО ТОКА ТВ-2-150-2 Инв. № ИЭ140190</t>
  </si>
  <si>
    <t>КОТЛОАГРЕГАТ 8 ВЫСОКОГО ДАВЛЕНИЯ ПРЯМОТОЧНЫЙ. Инв№ИЭ140179</t>
  </si>
  <si>
    <t>ТУРБИНА ПАРОВАЯ 4 С ГЕНЕРАТОРОМ 3-х ФАЗНОГО ТОКА ТВ-2-150-2 Инв. № ИЭ140191</t>
  </si>
  <si>
    <t>КОТЛОАГРЕГАТ 13 ВЫСОКОГО ДАВЛЕНИЯ ПРЯМОТОЧНЫЙ  Инв.№ИЭ140184</t>
  </si>
  <si>
    <t>КОТЛОАГРЕГАТ 14 ВЫСОКОГО ДАВЛЕНИЯ ПРЯМОТОЧНЫЙ Инв. № ИЭ140185</t>
  </si>
  <si>
    <t>ТУРБИНА ПАРОВАЯ 7 С ГЕНЕРАТОРОМ 3-х ФАЗНОГО ТОКА ТВ-2-150-2 Инв. № ИЭ140194</t>
  </si>
  <si>
    <t>Зам.начальника КТЦ</t>
  </si>
  <si>
    <t>Ф.М. Черкашин</t>
  </si>
  <si>
    <t>Ревизия СУ. Бл. 1, 2, 3, 4, 7. (леса)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</si>
</sst>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3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7"/>
      <color indexed="8"/>
      <name val="Times New Roman"/>
      <family val="1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Times New Roman"/>
      <family val="1"/>
    </font>
    <font>
      <sz val="8"/>
      <name val="Arial"/>
      <family val="2"/>
      <charset val="204"/>
    </font>
    <font>
      <sz val="8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0"/>
      <name val="Arial"/>
      <family val="2"/>
      <charset val="204"/>
    </font>
    <font>
      <sz val="9"/>
      <color rgb="FF0000FF"/>
      <name val="Arial"/>
      <family val="2"/>
      <charset val="204"/>
    </font>
    <font>
      <sz val="10"/>
      <color rgb="FF00B050"/>
      <name val="Arial"/>
      <family val="2"/>
      <charset val="204"/>
    </font>
    <font>
      <sz val="8"/>
      <color theme="0"/>
      <name val="Arial"/>
      <family val="2"/>
      <charset val="204"/>
    </font>
    <font>
      <sz val="7"/>
      <name val="Arial"/>
      <family val="2"/>
      <charset val="204"/>
    </font>
    <font>
      <b/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4" fillId="0" borderId="0"/>
    <xf numFmtId="0" fontId="3" fillId="0" borderId="0"/>
    <xf numFmtId="0" fontId="2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14" fillId="0" borderId="0" applyProtection="0">
      <alignment horizontal="left"/>
    </xf>
    <xf numFmtId="0" fontId="10" fillId="0" borderId="0"/>
    <xf numFmtId="0" fontId="1" fillId="0" borderId="0"/>
    <xf numFmtId="0" fontId="10" fillId="0" borderId="0"/>
    <xf numFmtId="0" fontId="24" fillId="0" borderId="0"/>
    <xf numFmtId="0" fontId="3" fillId="0" borderId="0"/>
  </cellStyleXfs>
  <cellXfs count="165">
    <xf numFmtId="0" fontId="0" fillId="0" borderId="0" xfId="0"/>
    <xf numFmtId="0" fontId="4" fillId="0" borderId="0" xfId="1" applyFont="1" applyFill="1" applyAlignment="1">
      <alignment horizontal="left" vertical="top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wrapText="1"/>
    </xf>
    <xf numFmtId="0" fontId="11" fillId="0" borderId="0" xfId="1" applyFont="1" applyFill="1"/>
    <xf numFmtId="0" fontId="11" fillId="0" borderId="0" xfId="1" applyFont="1" applyFill="1" applyBorder="1" applyAlignment="1">
      <alignment vertical="top"/>
    </xf>
    <xf numFmtId="0" fontId="11" fillId="0" borderId="0" xfId="1" applyFont="1" applyFill="1" applyBorder="1"/>
    <xf numFmtId="0" fontId="5" fillId="0" borderId="0" xfId="1" applyFont="1" applyFill="1"/>
    <xf numFmtId="0" fontId="6" fillId="0" borderId="0" xfId="1" applyFont="1" applyFill="1"/>
    <xf numFmtId="0" fontId="8" fillId="0" borderId="0" xfId="1" applyFont="1" applyFill="1"/>
    <xf numFmtId="0" fontId="15" fillId="0" borderId="0" xfId="1" applyFont="1" applyFill="1"/>
    <xf numFmtId="0" fontId="12" fillId="0" borderId="0" xfId="1" applyFont="1" applyFill="1"/>
    <xf numFmtId="0" fontId="12" fillId="0" borderId="0" xfId="1" applyFont="1" applyFill="1" applyBorder="1" applyAlignment="1"/>
    <xf numFmtId="0" fontId="12" fillId="0" borderId="0" xfId="1" applyFont="1" applyFill="1" applyBorder="1"/>
    <xf numFmtId="0" fontId="7" fillId="0" borderId="0" xfId="1" applyFont="1" applyFill="1" applyAlignment="1">
      <alignment vertical="top"/>
    </xf>
    <xf numFmtId="0" fontId="13" fillId="0" borderId="0" xfId="1" applyFont="1" applyFill="1" applyAlignment="1">
      <alignment vertical="top"/>
    </xf>
    <xf numFmtId="0" fontId="17" fillId="0" borderId="0" xfId="1" applyFont="1" applyFill="1" applyAlignment="1">
      <alignment vertical="top"/>
    </xf>
    <xf numFmtId="0" fontId="4" fillId="0" borderId="0" xfId="1" applyFont="1" applyFill="1"/>
    <xf numFmtId="0" fontId="10" fillId="0" borderId="0" xfId="1" applyFont="1" applyFill="1" applyAlignment="1">
      <alignment horizontal="left" vertical="top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wrapText="1"/>
    </xf>
    <xf numFmtId="0" fontId="10" fillId="0" borderId="0" xfId="1" applyFont="1" applyFill="1"/>
    <xf numFmtId="0" fontId="9" fillId="0" borderId="0" xfId="1" applyFont="1" applyFill="1"/>
    <xf numFmtId="0" fontId="18" fillId="0" borderId="0" xfId="1" applyFont="1" applyFill="1" applyAlignment="1">
      <alignment horizontal="left" vertical="top"/>
    </xf>
    <xf numFmtId="0" fontId="10" fillId="0" borderId="0" xfId="1" applyFont="1" applyFill="1" applyAlignment="1">
      <alignment vertical="top"/>
    </xf>
    <xf numFmtId="0" fontId="18" fillId="0" borderId="0" xfId="1" applyFont="1" applyFill="1" applyBorder="1" applyAlignment="1">
      <alignment horizontal="left" vertical="top"/>
    </xf>
    <xf numFmtId="0" fontId="10" fillId="0" borderId="0" xfId="1" applyFont="1" applyFill="1" applyBorder="1" applyAlignment="1">
      <alignment vertical="top"/>
    </xf>
    <xf numFmtId="0" fontId="10" fillId="0" borderId="0" xfId="1" applyFont="1" applyFill="1" applyBorder="1"/>
    <xf numFmtId="2" fontId="4" fillId="0" borderId="0" xfId="1" applyNumberFormat="1" applyFont="1" applyFill="1" applyAlignment="1">
      <alignment horizontal="left" vertical="top"/>
    </xf>
    <xf numFmtId="0" fontId="19" fillId="0" borderId="0" xfId="1" applyFont="1" applyFill="1" applyAlignment="1">
      <alignment horizontal="left" vertical="top"/>
    </xf>
    <xf numFmtId="0" fontId="16" fillId="0" borderId="0" xfId="1" applyFont="1" applyFill="1" applyAlignment="1">
      <alignment horizontal="left" vertical="top"/>
    </xf>
    <xf numFmtId="0" fontId="18" fillId="0" borderId="0" xfId="1" applyFont="1" applyFill="1" applyAlignment="1">
      <alignment vertical="top"/>
    </xf>
    <xf numFmtId="0" fontId="18" fillId="0" borderId="0" xfId="1" applyFont="1" applyFill="1" applyBorder="1" applyAlignment="1">
      <alignment vertical="top"/>
    </xf>
    <xf numFmtId="0" fontId="10" fillId="0" borderId="0" xfId="1" applyFont="1" applyFill="1" applyAlignment="1">
      <alignment vertical="top" wrapText="1"/>
    </xf>
    <xf numFmtId="0" fontId="20" fillId="0" borderId="0" xfId="1" applyFont="1" applyFill="1" applyAlignment="1">
      <alignment horizontal="left" vertical="top"/>
    </xf>
    <xf numFmtId="0" fontId="10" fillId="0" borderId="0" xfId="0" applyFont="1" applyFill="1" applyBorder="1" applyAlignment="1">
      <alignment vertical="top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Fill="1" applyAlignment="1">
      <alignment horizontal="right" vertical="center" wrapText="1"/>
    </xf>
    <xf numFmtId="0" fontId="10" fillId="0" borderId="0" xfId="1" applyFont="1" applyFill="1" applyAlignment="1">
      <alignment horizontal="center" vertical="top"/>
    </xf>
    <xf numFmtId="0" fontId="4" fillId="0" borderId="0" xfId="1" applyFont="1" applyFill="1" applyAlignment="1">
      <alignment vertical="top"/>
    </xf>
    <xf numFmtId="0" fontId="10" fillId="0" borderId="0" xfId="0" applyFont="1" applyFill="1" applyBorder="1" applyAlignment="1">
      <alignment horizontal="left" vertical="top"/>
    </xf>
    <xf numFmtId="0" fontId="21" fillId="0" borderId="0" xfId="1" applyFont="1" applyFill="1" applyAlignment="1">
      <alignment horizontal="left" vertical="top"/>
    </xf>
    <xf numFmtId="0" fontId="9" fillId="0" borderId="0" xfId="1" applyFont="1" applyFill="1" applyAlignment="1">
      <alignment horizontal="center" vertical="top"/>
    </xf>
    <xf numFmtId="0" fontId="10" fillId="0" borderId="0" xfId="0" applyFont="1" applyFill="1" applyAlignment="1">
      <alignment horizontal="right" vertical="top"/>
    </xf>
    <xf numFmtId="0" fontId="11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/>
    </xf>
    <xf numFmtId="0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NumberFormat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center" vertical="top"/>
    </xf>
    <xf numFmtId="0" fontId="11" fillId="0" borderId="0" xfId="1" applyFont="1" applyFill="1" applyAlignment="1">
      <alignment vertical="top" wrapText="1"/>
    </xf>
    <xf numFmtId="0" fontId="11" fillId="0" borderId="0" xfId="1" applyFont="1" applyFill="1" applyAlignment="1">
      <alignment vertical="top"/>
    </xf>
    <xf numFmtId="0" fontId="10" fillId="0" borderId="0" xfId="0" applyFont="1" applyFill="1" applyBorder="1" applyAlignment="1">
      <alignment horizontal="left"/>
    </xf>
    <xf numFmtId="0" fontId="11" fillId="0" borderId="0" xfId="0" applyFont="1" applyFill="1" applyBorder="1" applyAlignment="1"/>
    <xf numFmtId="0" fontId="10" fillId="0" borderId="0" xfId="0" applyFont="1" applyFill="1" applyBorder="1" applyAlignment="1"/>
    <xf numFmtId="0" fontId="11" fillId="0" borderId="0" xfId="0" applyFont="1" applyFill="1" applyBorder="1" applyAlignment="1">
      <alignment horizontal="left"/>
    </xf>
    <xf numFmtId="164" fontId="11" fillId="0" borderId="1" xfId="1" applyNumberFormat="1" applyFont="1" applyFill="1" applyBorder="1" applyAlignment="1">
      <alignment horizontal="center" vertical="top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0" fillId="0" borderId="0" xfId="1" applyFont="1" applyFill="1" applyBorder="1" applyAlignment="1">
      <alignment horizontal="left" vertical="top"/>
    </xf>
    <xf numFmtId="0" fontId="9" fillId="0" borderId="0" xfId="1" applyFont="1" applyFill="1" applyBorder="1" applyAlignment="1">
      <alignment horizontal="left" vertical="top"/>
    </xf>
    <xf numFmtId="165" fontId="10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2" fontId="10" fillId="0" borderId="0" xfId="0" applyNumberFormat="1" applyFont="1" applyFill="1" applyBorder="1" applyAlignment="1">
      <alignment horizontal="center" vertical="top"/>
    </xf>
    <xf numFmtId="0" fontId="10" fillId="0" borderId="0" xfId="11" applyNumberFormat="1" applyFont="1" applyFill="1" applyBorder="1" applyAlignment="1">
      <alignment horizontal="left" vertical="top"/>
    </xf>
    <xf numFmtId="0" fontId="9" fillId="0" borderId="0" xfId="8" applyFont="1" applyFill="1" applyAlignment="1">
      <alignment horizontal="right" vertical="top"/>
    </xf>
    <xf numFmtId="0" fontId="10" fillId="0" borderId="0" xfId="0" applyNumberFormat="1" applyFont="1" applyFill="1" applyBorder="1" applyAlignment="1">
      <alignment horizontal="left" vertical="top"/>
    </xf>
    <xf numFmtId="0" fontId="10" fillId="0" borderId="0" xfId="1" applyFont="1" applyFill="1" applyAlignment="1">
      <alignment horizontal="right" vertical="top"/>
    </xf>
    <xf numFmtId="0" fontId="25" fillId="0" borderId="0" xfId="0" applyFont="1" applyFill="1" applyBorder="1" applyAlignment="1">
      <alignment vertical="top"/>
    </xf>
    <xf numFmtId="0" fontId="10" fillId="0" borderId="0" xfId="12" applyFont="1" applyFill="1" applyAlignment="1">
      <alignment horizontal="right" vertical="top"/>
    </xf>
    <xf numFmtId="0" fontId="9" fillId="0" borderId="0" xfId="1" applyFont="1" applyFill="1" applyBorder="1" applyAlignment="1">
      <alignment horizontal="center" vertical="top"/>
    </xf>
    <xf numFmtId="0" fontId="23" fillId="0" borderId="0" xfId="0" applyFont="1" applyFill="1" applyBorder="1" applyAlignment="1">
      <alignment vertical="top"/>
    </xf>
    <xf numFmtId="0" fontId="23" fillId="0" borderId="0" xfId="0" applyFont="1" applyFill="1" applyBorder="1" applyAlignment="1">
      <alignment horizontal="center" vertical="top"/>
    </xf>
    <xf numFmtId="165" fontId="10" fillId="0" borderId="0" xfId="0" applyNumberFormat="1" applyFont="1" applyFill="1" applyBorder="1" applyAlignment="1">
      <alignment horizontal="left" vertical="top"/>
    </xf>
    <xf numFmtId="0" fontId="10" fillId="0" borderId="0" xfId="12" applyFont="1" applyAlignment="1">
      <alignment horizontal="right" vertical="top"/>
    </xf>
    <xf numFmtId="0" fontId="23" fillId="0" borderId="0" xfId="0" applyFont="1" applyFill="1" applyAlignment="1">
      <alignment vertical="top"/>
    </xf>
    <xf numFmtId="165" fontId="10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 vertical="top"/>
    </xf>
    <xf numFmtId="0" fontId="23" fillId="0" borderId="0" xfId="0" applyFont="1" applyFill="1" applyAlignment="1">
      <alignment horizontal="center" vertical="top"/>
    </xf>
    <xf numFmtId="165" fontId="10" fillId="0" borderId="0" xfId="0" applyNumberFormat="1" applyFont="1" applyFill="1" applyAlignment="1">
      <alignment horizontal="left" vertical="top"/>
    </xf>
    <xf numFmtId="2" fontId="10" fillId="0" borderId="0" xfId="0" applyNumberFormat="1" applyFont="1" applyFill="1" applyAlignment="1">
      <alignment horizontal="center" vertical="top"/>
    </xf>
    <xf numFmtId="0" fontId="10" fillId="0" borderId="0" xfId="0" applyNumberFormat="1" applyFont="1" applyFill="1" applyAlignment="1">
      <alignment horizontal="left" vertical="top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26" fillId="0" borderId="1" xfId="0" applyNumberFormat="1" applyFont="1" applyFill="1" applyBorder="1" applyAlignment="1">
      <alignment horizontal="center" vertical="top"/>
    </xf>
    <xf numFmtId="0" fontId="11" fillId="0" borderId="1" xfId="1" applyFont="1" applyFill="1" applyBorder="1" applyAlignment="1">
      <alignment vertical="top" wrapText="1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49" fontId="27" fillId="0" borderId="0" xfId="2" applyNumberFormat="1" applyFont="1" applyFill="1" applyBorder="1" applyAlignment="1" applyProtection="1">
      <alignment vertical="top"/>
      <protection locked="0"/>
    </xf>
    <xf numFmtId="0" fontId="28" fillId="0" borderId="0" xfId="1" applyFont="1" applyFill="1" applyAlignment="1">
      <alignment horizontal="center" vertical="center"/>
    </xf>
    <xf numFmtId="0" fontId="28" fillId="0" borderId="0" xfId="1" applyFont="1" applyFill="1" applyAlignment="1">
      <alignment wrapText="1"/>
    </xf>
    <xf numFmtId="0" fontId="28" fillId="0" borderId="0" xfId="1" applyFont="1" applyFill="1"/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wrapText="1"/>
    </xf>
    <xf numFmtId="0" fontId="14" fillId="0" borderId="0" xfId="1" applyFont="1" applyFill="1"/>
    <xf numFmtId="0" fontId="22" fillId="0" borderId="0" xfId="1" applyFont="1" applyFill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10" fillId="0" borderId="0" xfId="1" applyFont="1" applyAlignment="1">
      <alignment vertical="top"/>
    </xf>
    <xf numFmtId="0" fontId="10" fillId="0" borderId="0" xfId="1" applyFont="1" applyAlignment="1">
      <alignment horizontal="left"/>
    </xf>
    <xf numFmtId="0" fontId="10" fillId="0" borderId="0" xfId="1" applyFont="1" applyAlignment="1">
      <alignment horizontal="left" vertical="top"/>
    </xf>
    <xf numFmtId="0" fontId="23" fillId="0" borderId="0" xfId="10" applyFont="1" applyAlignment="1">
      <alignment horizontal="left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0" xfId="0" applyFont="1" applyAlignment="1">
      <alignment horizontal="center" vertical="top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0" fontId="11" fillId="0" borderId="1" xfId="7" applyFont="1" applyFill="1" applyBorder="1" applyAlignment="1" applyProtection="1">
      <alignment horizontal="center" vertical="top" wrapText="1"/>
      <protection locked="0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0" fontId="3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/>
    </xf>
    <xf numFmtId="0" fontId="11" fillId="0" borderId="1" xfId="1" applyFont="1" applyBorder="1" applyAlignment="1">
      <alignment vertical="top" wrapText="1"/>
    </xf>
    <xf numFmtId="0" fontId="11" fillId="0" borderId="1" xfId="7" applyFont="1" applyBorder="1" applyAlignment="1" applyProtection="1">
      <alignment horizontal="center" vertical="top" wrapText="1"/>
      <protection locked="0"/>
    </xf>
    <xf numFmtId="164" fontId="11" fillId="0" borderId="1" xfId="1" applyNumberFormat="1" applyFont="1" applyBorder="1" applyAlignment="1">
      <alignment horizontal="center" vertical="top"/>
    </xf>
    <xf numFmtId="0" fontId="11" fillId="0" borderId="1" xfId="1" applyFont="1" applyBorder="1" applyAlignment="1">
      <alignment horizontal="center" vertical="top"/>
    </xf>
    <xf numFmtId="0" fontId="19" fillId="0" borderId="0" xfId="1" applyFont="1" applyAlignment="1">
      <alignment horizontal="left" vertical="top"/>
    </xf>
    <xf numFmtId="0" fontId="8" fillId="0" borderId="0" xfId="1" applyFont="1"/>
    <xf numFmtId="0" fontId="9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8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9" fillId="0" borderId="0" xfId="0" applyFont="1" applyBorder="1" applyAlignment="1">
      <alignment horizontal="center" vertical="top"/>
    </xf>
    <xf numFmtId="0" fontId="10" fillId="0" borderId="4" xfId="0" applyFont="1" applyBorder="1" applyAlignment="1">
      <alignment horizontal="left" vertical="top"/>
    </xf>
    <xf numFmtId="0" fontId="10" fillId="0" borderId="4" xfId="1" applyFont="1" applyBorder="1" applyAlignment="1">
      <alignment vertical="top"/>
    </xf>
    <xf numFmtId="0" fontId="10" fillId="0" borderId="4" xfId="1" applyFont="1" applyBorder="1"/>
    <xf numFmtId="0" fontId="10" fillId="0" borderId="0" xfId="0" applyFont="1" applyAlignment="1">
      <alignment horizontal="left" vertical="top"/>
    </xf>
    <xf numFmtId="0" fontId="10" fillId="0" borderId="0" xfId="1" applyFont="1"/>
    <xf numFmtId="0" fontId="11" fillId="0" borderId="1" xfId="7" applyFont="1" applyFill="1" applyBorder="1" applyAlignment="1" applyProtection="1">
      <alignment horizontal="center" vertical="top" wrapText="1"/>
      <protection locked="0"/>
    </xf>
    <xf numFmtId="164" fontId="11" fillId="0" borderId="1" xfId="7" applyNumberFormat="1" applyFont="1" applyFill="1" applyBorder="1" applyAlignment="1" applyProtection="1">
      <alignment horizontal="center" vertical="top" wrapText="1"/>
      <protection locked="0"/>
    </xf>
    <xf numFmtId="0" fontId="11" fillId="0" borderId="1" xfId="1" applyFont="1" applyFill="1" applyBorder="1" applyAlignment="1">
      <alignment horizontal="center" vertical="top"/>
    </xf>
    <xf numFmtId="0" fontId="11" fillId="0" borderId="6" xfId="0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/>
    </xf>
    <xf numFmtId="0" fontId="11" fillId="0" borderId="1" xfId="7" applyFont="1" applyFill="1" applyBorder="1" applyAlignment="1" applyProtection="1">
      <alignment horizontal="left" vertical="top" wrapText="1"/>
      <protection locked="0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left" vertical="top" wrapText="1"/>
    </xf>
    <xf numFmtId="0" fontId="30" fillId="0" borderId="3" xfId="0" applyFont="1" applyBorder="1" applyAlignment="1">
      <alignment horizontal="left" vertical="top" wrapText="1"/>
    </xf>
    <xf numFmtId="0" fontId="30" fillId="0" borderId="5" xfId="0" applyFont="1" applyBorder="1" applyAlignment="1">
      <alignment horizontal="left" vertical="top" wrapText="1"/>
    </xf>
    <xf numFmtId="0" fontId="22" fillId="0" borderId="0" xfId="1" applyFont="1" applyFill="1" applyAlignment="1">
      <alignment horizontal="center" vertical="top"/>
    </xf>
    <xf numFmtId="0" fontId="11" fillId="0" borderId="1" xfId="1" applyFont="1" applyFill="1" applyBorder="1" applyAlignment="1">
      <alignment horizont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top" wrapText="1"/>
    </xf>
  </cellXfs>
  <cellStyles count="13">
    <cellStyle name="ВедРесурсов" xfId="6" xr:uid="{00000000-0005-0000-0000-000000000000}"/>
    <cellStyle name="ЛокСмета" xfId="5" xr:uid="{00000000-0005-0000-0000-000001000000}"/>
    <cellStyle name="Обычный" xfId="0" builtinId="0"/>
    <cellStyle name="Обычный 11" xfId="4" xr:uid="{00000000-0005-0000-0000-000003000000}"/>
    <cellStyle name="Обычный 11 2" xfId="9" xr:uid="{00000000-0005-0000-0000-000004000000}"/>
    <cellStyle name="Обычный 11 3" xfId="8" xr:uid="{00000000-0005-0000-0000-000005000000}"/>
    <cellStyle name="Обычный 2" xfId="3" xr:uid="{00000000-0005-0000-0000-000006000000}"/>
    <cellStyle name="Обычный 2 2" xfId="10" xr:uid="{00000000-0005-0000-0000-000007000000}"/>
    <cellStyle name="Обычный 2 7" xfId="12" xr:uid="{00000000-0005-0000-0000-000008000000}"/>
    <cellStyle name="Обычный 3" xfId="11" xr:uid="{00000000-0005-0000-0000-000009000000}"/>
    <cellStyle name="Обычный_ГЗУ" xfId="2" xr:uid="{00000000-0005-0000-0000-00000A000000}"/>
    <cellStyle name="Обычный_ГЗУ-II.04" xfId="1" xr:uid="{00000000-0005-0000-0000-00000B000000}"/>
    <cellStyle name="Обычный_Копия Заявка на 2007 год (по работам)" xfId="7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AS194"/>
  <sheetViews>
    <sheetView tabSelected="1" view="pageBreakPreview" zoomScaleNormal="100" zoomScaleSheetLayoutView="100" workbookViewId="0">
      <selection activeCell="B17" sqref="B17"/>
    </sheetView>
  </sheetViews>
  <sheetFormatPr defaultColWidth="9.140625" defaultRowHeight="12.75" x14ac:dyDescent="0.2"/>
  <cols>
    <col min="1" max="1" width="4" style="101" customWidth="1"/>
    <col min="2" max="2" width="40.140625" style="102" customWidth="1"/>
    <col min="3" max="3" width="9.28515625" style="103" customWidth="1"/>
    <col min="4" max="4" width="7.28515625" style="103" customWidth="1"/>
    <col min="5" max="5" width="17.28515625" style="103" customWidth="1"/>
    <col min="6" max="6" width="6.140625" style="103" customWidth="1"/>
    <col min="7" max="7" width="6.85546875" style="103" customWidth="1"/>
    <col min="8" max="8" width="14.140625" style="103" customWidth="1"/>
    <col min="9" max="9" width="29.85546875" style="103" customWidth="1"/>
    <col min="10" max="10" width="6.28515625" style="103" customWidth="1"/>
    <col min="11" max="11" width="8.5703125" style="103" customWidth="1"/>
    <col min="12" max="12" width="11.140625" style="103" customWidth="1"/>
    <col min="13" max="13" width="9.140625" style="1"/>
    <col min="14" max="16384" width="9.140625" style="7"/>
  </cols>
  <sheetData>
    <row r="1" spans="1:13" s="24" customFormat="1" x14ac:dyDescent="0.2">
      <c r="A1" s="63"/>
      <c r="B1" s="26"/>
      <c r="C1" s="49"/>
      <c r="D1" s="50"/>
      <c r="E1" s="64"/>
      <c r="F1" s="50"/>
      <c r="G1" s="65"/>
      <c r="H1" s="35"/>
      <c r="J1" s="66"/>
      <c r="K1" s="67"/>
      <c r="L1" s="68" t="s">
        <v>13</v>
      </c>
    </row>
    <row r="2" spans="1:13" s="24" customFormat="1" x14ac:dyDescent="0.2">
      <c r="A2" s="106"/>
      <c r="B2" s="26"/>
      <c r="C2" s="49"/>
      <c r="D2" s="50"/>
      <c r="E2" s="64"/>
      <c r="F2" s="50"/>
      <c r="G2" s="65"/>
      <c r="H2" s="35"/>
      <c r="J2" s="66"/>
      <c r="K2" s="69"/>
      <c r="L2" s="70" t="s">
        <v>25</v>
      </c>
    </row>
    <row r="3" spans="1:13" s="24" customFormat="1" x14ac:dyDescent="0.2">
      <c r="A3" s="106"/>
      <c r="B3" s="26"/>
      <c r="C3" s="71"/>
      <c r="D3" s="50"/>
      <c r="E3" s="64"/>
      <c r="F3" s="50"/>
      <c r="G3" s="65"/>
      <c r="H3" s="35"/>
      <c r="J3" s="66"/>
      <c r="K3" s="69"/>
      <c r="L3" s="70" t="s">
        <v>22</v>
      </c>
    </row>
    <row r="4" spans="1:13" s="24" customFormat="1" x14ac:dyDescent="0.2">
      <c r="A4" s="107"/>
      <c r="B4" s="26"/>
      <c r="C4" s="71"/>
      <c r="D4" s="50"/>
      <c r="E4" s="64"/>
      <c r="F4" s="50"/>
      <c r="G4" s="65"/>
      <c r="H4" s="35"/>
      <c r="J4" s="66"/>
      <c r="K4" s="69"/>
      <c r="L4" s="72" t="s">
        <v>26</v>
      </c>
    </row>
    <row r="5" spans="1:13" s="24" customFormat="1" x14ac:dyDescent="0.2">
      <c r="A5" s="108"/>
      <c r="B5" s="73"/>
      <c r="C5" s="74"/>
      <c r="D5" s="50"/>
      <c r="E5" s="64"/>
      <c r="F5" s="50"/>
      <c r="G5" s="65"/>
      <c r="H5" s="75"/>
      <c r="I5" s="76"/>
      <c r="J5" s="66"/>
      <c r="K5" s="69"/>
      <c r="L5" s="77" t="s">
        <v>27</v>
      </c>
    </row>
    <row r="6" spans="1:13" s="48" customFormat="1" x14ac:dyDescent="0.2">
      <c r="A6" s="109"/>
      <c r="B6" s="42"/>
      <c r="C6" s="78"/>
      <c r="D6" s="46"/>
      <c r="E6" s="79"/>
      <c r="F6" s="46"/>
      <c r="G6" s="80"/>
      <c r="H6" s="81"/>
      <c r="I6" s="82"/>
      <c r="J6" s="83"/>
      <c r="K6" s="84"/>
    </row>
    <row r="7" spans="1:13" s="48" customFormat="1" x14ac:dyDescent="0.2">
      <c r="A7" s="109"/>
      <c r="B7" s="42"/>
      <c r="C7" s="78"/>
      <c r="D7" s="46"/>
      <c r="E7" s="79"/>
      <c r="F7" s="46"/>
      <c r="G7" s="80"/>
      <c r="H7" s="81"/>
      <c r="I7" s="82"/>
      <c r="J7" s="83"/>
      <c r="K7" s="84"/>
    </row>
    <row r="8" spans="1:13" s="24" customFormat="1" ht="15.75" x14ac:dyDescent="0.2">
      <c r="A8" s="158" t="s">
        <v>38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23"/>
    </row>
    <row r="9" spans="1:13" s="24" customFormat="1" ht="15.75" x14ac:dyDescent="0.2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23"/>
    </row>
    <row r="10" spans="1:13" s="24" customFormat="1" ht="12.75" customHeight="1" x14ac:dyDescent="0.2">
      <c r="A10" s="164" t="s">
        <v>96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23"/>
    </row>
    <row r="11" spans="1:13" s="24" customFormat="1" ht="12.75" customHeight="1" x14ac:dyDescent="0.2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23"/>
    </row>
    <row r="12" spans="1:13" s="21" customFormat="1" x14ac:dyDescent="0.2">
      <c r="A12" s="36"/>
      <c r="B12" s="37" t="s">
        <v>21</v>
      </c>
      <c r="C12" s="62" t="s">
        <v>80</v>
      </c>
      <c r="D12" s="36"/>
      <c r="E12" s="36"/>
      <c r="F12" s="36"/>
      <c r="G12" s="36"/>
      <c r="H12" s="36"/>
      <c r="I12" s="36"/>
      <c r="J12" s="36"/>
      <c r="K12" s="36"/>
      <c r="L12" s="36"/>
      <c r="M12" s="18"/>
    </row>
    <row r="13" spans="1:13" s="21" customFormat="1" x14ac:dyDescent="0.2">
      <c r="A13" s="36"/>
      <c r="B13" s="37"/>
      <c r="C13" s="62" t="s">
        <v>81</v>
      </c>
      <c r="D13" s="36"/>
      <c r="E13" s="36"/>
      <c r="F13" s="36"/>
      <c r="G13" s="36"/>
      <c r="H13" s="36"/>
      <c r="I13" s="36"/>
      <c r="J13" s="36"/>
      <c r="K13" s="36"/>
      <c r="L13" s="36"/>
      <c r="M13" s="18"/>
    </row>
    <row r="14" spans="1:13" s="21" customFormat="1" x14ac:dyDescent="0.2">
      <c r="A14" s="36"/>
      <c r="B14" s="37"/>
      <c r="C14" s="62" t="s">
        <v>82</v>
      </c>
      <c r="D14" s="36"/>
      <c r="E14" s="36"/>
      <c r="F14" s="36"/>
      <c r="G14" s="36"/>
      <c r="H14" s="36"/>
      <c r="I14" s="36"/>
      <c r="J14" s="36"/>
      <c r="K14" s="36"/>
      <c r="L14" s="36"/>
      <c r="M14" s="18"/>
    </row>
    <row r="15" spans="1:13" s="21" customFormat="1" x14ac:dyDescent="0.2">
      <c r="A15" s="36"/>
      <c r="B15" s="37"/>
      <c r="C15" s="62" t="s">
        <v>83</v>
      </c>
      <c r="D15" s="36"/>
      <c r="E15" s="36"/>
      <c r="F15" s="36"/>
      <c r="G15" s="36"/>
      <c r="H15" s="36"/>
      <c r="I15" s="36"/>
      <c r="J15" s="36"/>
      <c r="K15" s="36"/>
      <c r="L15" s="36"/>
      <c r="M15" s="18"/>
    </row>
    <row r="16" spans="1:13" s="21" customFormat="1" x14ac:dyDescent="0.2">
      <c r="A16" s="36"/>
      <c r="B16" s="37"/>
      <c r="C16" s="62" t="s">
        <v>84</v>
      </c>
      <c r="D16" s="36"/>
      <c r="E16" s="36"/>
      <c r="F16" s="36"/>
      <c r="G16" s="36"/>
      <c r="H16" s="36"/>
      <c r="I16" s="36"/>
      <c r="J16" s="36"/>
      <c r="K16" s="36"/>
      <c r="L16" s="36"/>
      <c r="M16" s="18"/>
    </row>
    <row r="17" spans="1:13" s="21" customFormat="1" x14ac:dyDescent="0.2">
      <c r="A17" s="36"/>
      <c r="B17" s="37"/>
      <c r="C17" s="62" t="s">
        <v>85</v>
      </c>
      <c r="D17" s="36"/>
      <c r="E17" s="36"/>
      <c r="F17" s="36"/>
      <c r="G17" s="36"/>
      <c r="H17" s="36"/>
      <c r="I17" s="36"/>
      <c r="J17" s="36"/>
      <c r="K17" s="36"/>
      <c r="L17" s="36"/>
      <c r="M17" s="18"/>
    </row>
    <row r="18" spans="1:13" s="21" customFormat="1" x14ac:dyDescent="0.2">
      <c r="A18" s="36"/>
      <c r="B18" s="37"/>
      <c r="C18" s="62" t="s">
        <v>86</v>
      </c>
      <c r="D18" s="36"/>
      <c r="E18" s="36"/>
      <c r="F18" s="36"/>
      <c r="G18" s="36"/>
      <c r="H18" s="36"/>
      <c r="I18" s="36"/>
      <c r="J18" s="36"/>
      <c r="K18" s="36"/>
      <c r="L18" s="36"/>
      <c r="M18" s="18"/>
    </row>
    <row r="19" spans="1:13" s="21" customFormat="1" x14ac:dyDescent="0.2">
      <c r="A19" s="36"/>
      <c r="B19" s="37"/>
      <c r="C19" s="62" t="s">
        <v>87</v>
      </c>
      <c r="D19" s="36"/>
      <c r="E19" s="36"/>
      <c r="F19" s="36"/>
      <c r="G19" s="36"/>
      <c r="H19" s="36"/>
      <c r="I19" s="36"/>
      <c r="J19" s="36"/>
      <c r="K19" s="36"/>
      <c r="L19" s="36"/>
      <c r="M19" s="18"/>
    </row>
    <row r="20" spans="1:13" s="21" customFormat="1" x14ac:dyDescent="0.2">
      <c r="A20" s="36"/>
      <c r="B20" s="37"/>
      <c r="C20" s="62" t="s">
        <v>88</v>
      </c>
      <c r="D20" s="36"/>
      <c r="E20" s="36"/>
      <c r="F20" s="36"/>
      <c r="G20" s="36"/>
      <c r="H20" s="36"/>
      <c r="I20" s="36"/>
      <c r="J20" s="36"/>
      <c r="K20" s="36"/>
      <c r="L20" s="36"/>
      <c r="M20" s="18"/>
    </row>
    <row r="21" spans="1:13" s="21" customFormat="1" x14ac:dyDescent="0.2">
      <c r="A21" s="36"/>
      <c r="B21" s="37"/>
      <c r="C21" s="62" t="s">
        <v>37</v>
      </c>
      <c r="D21" s="36"/>
      <c r="E21" s="36"/>
      <c r="F21" s="36"/>
      <c r="G21" s="36"/>
      <c r="H21" s="36"/>
      <c r="I21" s="36"/>
      <c r="J21" s="36"/>
      <c r="K21" s="36"/>
      <c r="L21" s="36"/>
      <c r="M21" s="18"/>
    </row>
    <row r="22" spans="1:13" s="21" customFormat="1" x14ac:dyDescent="0.2">
      <c r="A22" s="36"/>
      <c r="B22" s="37"/>
      <c r="C22" s="62" t="s">
        <v>89</v>
      </c>
      <c r="D22" s="36"/>
      <c r="E22" s="36"/>
      <c r="F22" s="36"/>
      <c r="G22" s="36"/>
      <c r="H22" s="36"/>
      <c r="I22" s="36"/>
      <c r="J22" s="36"/>
      <c r="K22" s="36"/>
      <c r="L22" s="36"/>
      <c r="M22" s="18"/>
    </row>
    <row r="23" spans="1:13" s="21" customFormat="1" x14ac:dyDescent="0.2">
      <c r="A23" s="36"/>
      <c r="B23" s="37"/>
      <c r="C23" s="62" t="s">
        <v>90</v>
      </c>
      <c r="D23" s="36"/>
      <c r="E23" s="36"/>
      <c r="F23" s="36"/>
      <c r="G23" s="36"/>
      <c r="H23" s="36"/>
      <c r="I23" s="36"/>
      <c r="J23" s="36"/>
      <c r="K23" s="36"/>
      <c r="L23" s="36"/>
      <c r="M23" s="18"/>
    </row>
    <row r="24" spans="1:13" s="21" customFormat="1" x14ac:dyDescent="0.2">
      <c r="A24" s="36"/>
      <c r="B24" s="37"/>
      <c r="C24" s="62" t="s">
        <v>91</v>
      </c>
      <c r="D24" s="36"/>
      <c r="E24" s="36"/>
      <c r="F24" s="36"/>
      <c r="G24" s="36"/>
      <c r="H24" s="36"/>
      <c r="I24" s="36"/>
      <c r="J24" s="36"/>
      <c r="K24" s="36"/>
      <c r="L24" s="36"/>
      <c r="M24" s="18"/>
    </row>
    <row r="25" spans="1:13" s="21" customFormat="1" x14ac:dyDescent="0.2">
      <c r="A25" s="36"/>
      <c r="B25" s="37"/>
      <c r="C25" s="62" t="s">
        <v>92</v>
      </c>
      <c r="D25" s="36"/>
      <c r="E25" s="36"/>
      <c r="F25" s="36"/>
      <c r="G25" s="36"/>
      <c r="H25" s="36"/>
      <c r="I25" s="36"/>
      <c r="J25" s="36"/>
      <c r="K25" s="36"/>
      <c r="L25" s="36"/>
      <c r="M25" s="18"/>
    </row>
    <row r="26" spans="1:13" s="21" customFormat="1" x14ac:dyDescent="0.2">
      <c r="A26" s="36"/>
      <c r="B26" s="37"/>
      <c r="C26" s="62" t="s">
        <v>93</v>
      </c>
      <c r="D26" s="36"/>
      <c r="E26" s="36"/>
      <c r="F26" s="36"/>
      <c r="G26" s="36"/>
      <c r="H26" s="36"/>
      <c r="I26" s="36"/>
      <c r="J26" s="36"/>
      <c r="K26" s="36"/>
      <c r="L26" s="36"/>
      <c r="M26" s="18"/>
    </row>
    <row r="27" spans="1:13" s="21" customFormat="1" x14ac:dyDescent="0.2">
      <c r="A27" s="36"/>
      <c r="B27" s="37"/>
      <c r="C27" s="62"/>
      <c r="D27" s="36"/>
      <c r="E27" s="36"/>
      <c r="F27" s="36"/>
      <c r="G27" s="36"/>
      <c r="H27" s="36"/>
      <c r="I27" s="36"/>
      <c r="J27" s="36"/>
      <c r="K27" s="36"/>
      <c r="L27" s="36"/>
      <c r="M27" s="18"/>
    </row>
    <row r="28" spans="1:13" ht="14.25" customHeight="1" x14ac:dyDescent="0.2">
      <c r="A28" s="160" t="s">
        <v>2</v>
      </c>
      <c r="B28" s="160" t="s">
        <v>3</v>
      </c>
      <c r="C28" s="161" t="s">
        <v>4</v>
      </c>
      <c r="D28" s="162"/>
      <c r="E28" s="161" t="s">
        <v>5</v>
      </c>
      <c r="F28" s="163"/>
      <c r="G28" s="163"/>
      <c r="H28" s="162"/>
      <c r="I28" s="159" t="s">
        <v>6</v>
      </c>
      <c r="J28" s="159"/>
      <c r="K28" s="159"/>
      <c r="L28" s="159"/>
    </row>
    <row r="29" spans="1:13" ht="84" x14ac:dyDescent="0.2">
      <c r="A29" s="160"/>
      <c r="B29" s="160"/>
      <c r="C29" s="85" t="s">
        <v>1</v>
      </c>
      <c r="D29" s="85" t="s">
        <v>7</v>
      </c>
      <c r="E29" s="85" t="s">
        <v>0</v>
      </c>
      <c r="F29" s="85" t="s">
        <v>1</v>
      </c>
      <c r="G29" s="85" t="s">
        <v>8</v>
      </c>
      <c r="H29" s="85" t="s">
        <v>20</v>
      </c>
      <c r="I29" s="85" t="s">
        <v>0</v>
      </c>
      <c r="J29" s="85" t="s">
        <v>1</v>
      </c>
      <c r="K29" s="85" t="s">
        <v>8</v>
      </c>
      <c r="L29" s="85" t="s">
        <v>19</v>
      </c>
    </row>
    <row r="30" spans="1:13" s="8" customFormat="1" x14ac:dyDescent="0.2">
      <c r="A30" s="86">
        <v>1</v>
      </c>
      <c r="B30" s="87">
        <v>2</v>
      </c>
      <c r="C30" s="88">
        <v>3</v>
      </c>
      <c r="D30" s="88">
        <v>4</v>
      </c>
      <c r="E30" s="88">
        <v>5</v>
      </c>
      <c r="F30" s="88">
        <v>6</v>
      </c>
      <c r="G30" s="88">
        <v>7</v>
      </c>
      <c r="H30" s="88">
        <v>8</v>
      </c>
      <c r="I30" s="88">
        <v>9</v>
      </c>
      <c r="J30" s="88">
        <v>10</v>
      </c>
      <c r="K30" s="88">
        <v>11</v>
      </c>
      <c r="L30" s="88">
        <v>12</v>
      </c>
      <c r="M30" s="1"/>
    </row>
    <row r="31" spans="1:13" s="9" customFormat="1" ht="30" customHeight="1" x14ac:dyDescent="0.2">
      <c r="A31" s="152" t="s">
        <v>39</v>
      </c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4"/>
      <c r="M31" s="29"/>
    </row>
    <row r="32" spans="1:13" s="131" customFormat="1" x14ac:dyDescent="0.2">
      <c r="A32" s="122"/>
      <c r="B32" s="123" t="s">
        <v>41</v>
      </c>
      <c r="C32" s="124"/>
      <c r="D32" s="125"/>
      <c r="E32" s="126"/>
      <c r="F32" s="127"/>
      <c r="G32" s="128"/>
      <c r="H32" s="129"/>
      <c r="I32" s="126"/>
      <c r="J32" s="127"/>
      <c r="K32" s="128"/>
      <c r="L32" s="129"/>
      <c r="M32" s="130"/>
    </row>
    <row r="33" spans="1:13" s="9" customFormat="1" ht="72.75" customHeight="1" x14ac:dyDescent="0.2">
      <c r="A33" s="89">
        <v>1</v>
      </c>
      <c r="B33" s="90" t="s">
        <v>40</v>
      </c>
      <c r="C33" s="91" t="s">
        <v>9</v>
      </c>
      <c r="D33" s="92">
        <v>0.42199999999999999</v>
      </c>
      <c r="E33" s="93" t="s">
        <v>15</v>
      </c>
      <c r="F33" s="94" t="s">
        <v>9</v>
      </c>
      <c r="G33" s="60">
        <f>D34*0.029/100</f>
        <v>2E-3</v>
      </c>
      <c r="H33" s="95" t="s">
        <v>23</v>
      </c>
      <c r="I33" s="93" t="s">
        <v>34</v>
      </c>
      <c r="J33" s="94" t="s">
        <v>9</v>
      </c>
      <c r="K33" s="60">
        <f>D34*0.029/100</f>
        <v>2E-3</v>
      </c>
      <c r="L33" s="95" t="s">
        <v>11</v>
      </c>
      <c r="M33" s="29"/>
    </row>
    <row r="34" spans="1:13" s="14" customFormat="1" ht="48" customHeight="1" x14ac:dyDescent="0.2">
      <c r="A34" s="146"/>
      <c r="B34" s="148" t="s">
        <v>16</v>
      </c>
      <c r="C34" s="149" t="s">
        <v>12</v>
      </c>
      <c r="D34" s="150">
        <f>ROUND(D33*0.323/0.5/0.04,2)</f>
        <v>6.82</v>
      </c>
      <c r="E34" s="151" t="s">
        <v>17</v>
      </c>
      <c r="F34" s="143" t="s">
        <v>9</v>
      </c>
      <c r="G34" s="144">
        <f>(K34+(K35*0.04))*0.6</f>
        <v>9.2999999999999992E-3</v>
      </c>
      <c r="H34" s="145" t="s">
        <v>18</v>
      </c>
      <c r="I34" s="96" t="s">
        <v>35</v>
      </c>
      <c r="J34" s="94" t="s">
        <v>10</v>
      </c>
      <c r="K34" s="61">
        <f>D34*0.008/100</f>
        <v>5.0000000000000001E-4</v>
      </c>
      <c r="L34" s="95" t="s">
        <v>11</v>
      </c>
      <c r="M34" s="1"/>
    </row>
    <row r="35" spans="1:13" s="14" customFormat="1" ht="23.25" customHeight="1" x14ac:dyDescent="0.2">
      <c r="A35" s="147"/>
      <c r="B35" s="148"/>
      <c r="C35" s="149"/>
      <c r="D35" s="150"/>
      <c r="E35" s="151"/>
      <c r="F35" s="143"/>
      <c r="G35" s="144"/>
      <c r="H35" s="145"/>
      <c r="I35" s="96" t="s">
        <v>36</v>
      </c>
      <c r="J35" s="94" t="s">
        <v>12</v>
      </c>
      <c r="K35" s="61">
        <f>D34*5.5/100</f>
        <v>0.37509999999999999</v>
      </c>
      <c r="L35" s="95" t="s">
        <v>11</v>
      </c>
      <c r="M35" s="1"/>
    </row>
    <row r="36" spans="1:13" s="131" customFormat="1" x14ac:dyDescent="0.2">
      <c r="A36" s="122"/>
      <c r="B36" s="123" t="s">
        <v>42</v>
      </c>
      <c r="C36" s="124"/>
      <c r="D36" s="125"/>
      <c r="E36" s="126"/>
      <c r="F36" s="127"/>
      <c r="G36" s="128"/>
      <c r="H36" s="129"/>
      <c r="I36" s="126"/>
      <c r="J36" s="127"/>
      <c r="K36" s="128"/>
      <c r="L36" s="129"/>
      <c r="M36" s="130"/>
    </row>
    <row r="37" spans="1:13" s="9" customFormat="1" ht="72.75" customHeight="1" x14ac:dyDescent="0.2">
      <c r="A37" s="89">
        <f>A33+1</f>
        <v>2</v>
      </c>
      <c r="B37" s="90" t="s">
        <v>40</v>
      </c>
      <c r="C37" s="121" t="s">
        <v>9</v>
      </c>
      <c r="D37" s="92">
        <v>0.42199999999999999</v>
      </c>
      <c r="E37" s="93" t="s">
        <v>15</v>
      </c>
      <c r="F37" s="118" t="s">
        <v>9</v>
      </c>
      <c r="G37" s="60">
        <f>D38*0.029/100</f>
        <v>2E-3</v>
      </c>
      <c r="H37" s="120" t="s">
        <v>23</v>
      </c>
      <c r="I37" s="93" t="s">
        <v>34</v>
      </c>
      <c r="J37" s="118" t="s">
        <v>9</v>
      </c>
      <c r="K37" s="60">
        <f>D38*0.029/100</f>
        <v>2E-3</v>
      </c>
      <c r="L37" s="120" t="s">
        <v>11</v>
      </c>
      <c r="M37" s="29"/>
    </row>
    <row r="38" spans="1:13" s="14" customFormat="1" ht="48" customHeight="1" x14ac:dyDescent="0.2">
      <c r="A38" s="146"/>
      <c r="B38" s="148" t="s">
        <v>16</v>
      </c>
      <c r="C38" s="149" t="s">
        <v>12</v>
      </c>
      <c r="D38" s="150">
        <f>ROUND(D37*0.323/0.5/0.04,2)</f>
        <v>6.82</v>
      </c>
      <c r="E38" s="151" t="s">
        <v>17</v>
      </c>
      <c r="F38" s="143" t="s">
        <v>9</v>
      </c>
      <c r="G38" s="144">
        <f>(K38+(K39*0.04))*0.6</f>
        <v>9.2999999999999992E-3</v>
      </c>
      <c r="H38" s="145" t="s">
        <v>18</v>
      </c>
      <c r="I38" s="117" t="s">
        <v>35</v>
      </c>
      <c r="J38" s="118" t="s">
        <v>10</v>
      </c>
      <c r="K38" s="119">
        <f>D38*0.008/100</f>
        <v>5.0000000000000001E-4</v>
      </c>
      <c r="L38" s="120" t="s">
        <v>11</v>
      </c>
      <c r="M38" s="1"/>
    </row>
    <row r="39" spans="1:13" s="14" customFormat="1" ht="23.25" customHeight="1" x14ac:dyDescent="0.2">
      <c r="A39" s="147"/>
      <c r="B39" s="148"/>
      <c r="C39" s="149"/>
      <c r="D39" s="150"/>
      <c r="E39" s="151"/>
      <c r="F39" s="143"/>
      <c r="G39" s="144"/>
      <c r="H39" s="145"/>
      <c r="I39" s="117" t="s">
        <v>36</v>
      </c>
      <c r="J39" s="118" t="s">
        <v>12</v>
      </c>
      <c r="K39" s="119">
        <f>D38*5.5/100</f>
        <v>0.37509999999999999</v>
      </c>
      <c r="L39" s="120" t="s">
        <v>11</v>
      </c>
      <c r="M39" s="1"/>
    </row>
    <row r="40" spans="1:13" s="9" customFormat="1" ht="30" customHeight="1" x14ac:dyDescent="0.2">
      <c r="A40" s="152" t="s">
        <v>43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4"/>
      <c r="M40" s="29"/>
    </row>
    <row r="41" spans="1:13" s="131" customFormat="1" x14ac:dyDescent="0.2">
      <c r="A41" s="122"/>
      <c r="B41" s="123" t="s">
        <v>44</v>
      </c>
      <c r="C41" s="124"/>
      <c r="D41" s="125"/>
      <c r="E41" s="126"/>
      <c r="F41" s="127"/>
      <c r="G41" s="128"/>
      <c r="H41" s="129"/>
      <c r="I41" s="126"/>
      <c r="J41" s="127"/>
      <c r="K41" s="128"/>
      <c r="L41" s="129"/>
      <c r="M41" s="130"/>
    </row>
    <row r="42" spans="1:13" s="9" customFormat="1" ht="72.75" customHeight="1" x14ac:dyDescent="0.2">
      <c r="A42" s="89">
        <f>A37+1</f>
        <v>3</v>
      </c>
      <c r="B42" s="90" t="s">
        <v>40</v>
      </c>
      <c r="C42" s="121" t="s">
        <v>9</v>
      </c>
      <c r="D42" s="92">
        <v>0.42199999999999999</v>
      </c>
      <c r="E42" s="93" t="s">
        <v>15</v>
      </c>
      <c r="F42" s="118" t="s">
        <v>9</v>
      </c>
      <c r="G42" s="60">
        <f>D43*0.029/100</f>
        <v>2E-3</v>
      </c>
      <c r="H42" s="120" t="s">
        <v>23</v>
      </c>
      <c r="I42" s="93" t="s">
        <v>34</v>
      </c>
      <c r="J42" s="118" t="s">
        <v>9</v>
      </c>
      <c r="K42" s="60">
        <f>D43*0.029/100</f>
        <v>2E-3</v>
      </c>
      <c r="L42" s="120" t="s">
        <v>11</v>
      </c>
      <c r="M42" s="29"/>
    </row>
    <row r="43" spans="1:13" s="14" customFormat="1" ht="48" customHeight="1" x14ac:dyDescent="0.2">
      <c r="A43" s="146"/>
      <c r="B43" s="148" t="s">
        <v>16</v>
      </c>
      <c r="C43" s="149" t="s">
        <v>12</v>
      </c>
      <c r="D43" s="150">
        <f>ROUND(D42*0.323/0.5/0.04,2)</f>
        <v>6.82</v>
      </c>
      <c r="E43" s="151" t="s">
        <v>17</v>
      </c>
      <c r="F43" s="143" t="s">
        <v>9</v>
      </c>
      <c r="G43" s="144">
        <f>(K43+(K44*0.04))*0.6</f>
        <v>9.2999999999999992E-3</v>
      </c>
      <c r="H43" s="145" t="s">
        <v>18</v>
      </c>
      <c r="I43" s="117" t="s">
        <v>35</v>
      </c>
      <c r="J43" s="118" t="s">
        <v>10</v>
      </c>
      <c r="K43" s="119">
        <f>D43*0.008/100</f>
        <v>5.0000000000000001E-4</v>
      </c>
      <c r="L43" s="120" t="s">
        <v>11</v>
      </c>
      <c r="M43" s="1"/>
    </row>
    <row r="44" spans="1:13" s="14" customFormat="1" ht="23.25" customHeight="1" x14ac:dyDescent="0.2">
      <c r="A44" s="147"/>
      <c r="B44" s="148"/>
      <c r="C44" s="149"/>
      <c r="D44" s="150"/>
      <c r="E44" s="151"/>
      <c r="F44" s="143"/>
      <c r="G44" s="144"/>
      <c r="H44" s="145"/>
      <c r="I44" s="117" t="s">
        <v>36</v>
      </c>
      <c r="J44" s="118" t="s">
        <v>12</v>
      </c>
      <c r="K44" s="119">
        <f>D43*5.5/100</f>
        <v>0.37509999999999999</v>
      </c>
      <c r="L44" s="120" t="s">
        <v>11</v>
      </c>
      <c r="M44" s="1"/>
    </row>
    <row r="45" spans="1:13" s="131" customFormat="1" x14ac:dyDescent="0.2">
      <c r="A45" s="122"/>
      <c r="B45" s="123" t="s">
        <v>45</v>
      </c>
      <c r="C45" s="124"/>
      <c r="D45" s="125"/>
      <c r="E45" s="126"/>
      <c r="F45" s="127"/>
      <c r="G45" s="128"/>
      <c r="H45" s="129"/>
      <c r="I45" s="126"/>
      <c r="J45" s="127"/>
      <c r="K45" s="128"/>
      <c r="L45" s="129"/>
      <c r="M45" s="130"/>
    </row>
    <row r="46" spans="1:13" s="9" customFormat="1" ht="72.75" customHeight="1" x14ac:dyDescent="0.2">
      <c r="A46" s="89">
        <f>A42+1</f>
        <v>4</v>
      </c>
      <c r="B46" s="90" t="s">
        <v>40</v>
      </c>
      <c r="C46" s="121" t="s">
        <v>9</v>
      </c>
      <c r="D46" s="92">
        <v>0.42199999999999999</v>
      </c>
      <c r="E46" s="93" t="s">
        <v>15</v>
      </c>
      <c r="F46" s="118" t="s">
        <v>9</v>
      </c>
      <c r="G46" s="60">
        <f>D47*0.029/100</f>
        <v>2E-3</v>
      </c>
      <c r="H46" s="120" t="s">
        <v>23</v>
      </c>
      <c r="I46" s="93" t="s">
        <v>34</v>
      </c>
      <c r="J46" s="118" t="s">
        <v>9</v>
      </c>
      <c r="K46" s="60">
        <f>D47*0.029/100</f>
        <v>2E-3</v>
      </c>
      <c r="L46" s="120" t="s">
        <v>11</v>
      </c>
      <c r="M46" s="29"/>
    </row>
    <row r="47" spans="1:13" s="14" customFormat="1" ht="48" customHeight="1" x14ac:dyDescent="0.2">
      <c r="A47" s="146"/>
      <c r="B47" s="148" t="s">
        <v>16</v>
      </c>
      <c r="C47" s="149" t="s">
        <v>12</v>
      </c>
      <c r="D47" s="150">
        <f>ROUND(D46*0.323/0.5/0.04,2)</f>
        <v>6.82</v>
      </c>
      <c r="E47" s="151" t="s">
        <v>17</v>
      </c>
      <c r="F47" s="143" t="s">
        <v>9</v>
      </c>
      <c r="G47" s="144">
        <f>(K47+(K48*0.04))*0.6</f>
        <v>9.2999999999999992E-3</v>
      </c>
      <c r="H47" s="145" t="s">
        <v>18</v>
      </c>
      <c r="I47" s="117" t="s">
        <v>35</v>
      </c>
      <c r="J47" s="118" t="s">
        <v>10</v>
      </c>
      <c r="K47" s="119">
        <f>D47*0.008/100</f>
        <v>5.0000000000000001E-4</v>
      </c>
      <c r="L47" s="120" t="s">
        <v>11</v>
      </c>
      <c r="M47" s="1"/>
    </row>
    <row r="48" spans="1:13" s="14" customFormat="1" ht="23.25" customHeight="1" x14ac:dyDescent="0.2">
      <c r="A48" s="147"/>
      <c r="B48" s="148"/>
      <c r="C48" s="149"/>
      <c r="D48" s="150"/>
      <c r="E48" s="151"/>
      <c r="F48" s="143"/>
      <c r="G48" s="144"/>
      <c r="H48" s="145"/>
      <c r="I48" s="117" t="s">
        <v>36</v>
      </c>
      <c r="J48" s="118" t="s">
        <v>12</v>
      </c>
      <c r="K48" s="119">
        <f>D47*5.5/100</f>
        <v>0.37509999999999999</v>
      </c>
      <c r="L48" s="120" t="s">
        <v>11</v>
      </c>
      <c r="M48" s="1"/>
    </row>
    <row r="49" spans="1:13" s="9" customFormat="1" ht="30" customHeight="1" x14ac:dyDescent="0.2">
      <c r="A49" s="152" t="s">
        <v>46</v>
      </c>
      <c r="B49" s="153"/>
      <c r="C49" s="153"/>
      <c r="D49" s="153"/>
      <c r="E49" s="153"/>
      <c r="F49" s="153"/>
      <c r="G49" s="153"/>
      <c r="H49" s="153"/>
      <c r="I49" s="153"/>
      <c r="J49" s="153"/>
      <c r="K49" s="153"/>
      <c r="L49" s="154"/>
      <c r="M49" s="29"/>
    </row>
    <row r="50" spans="1:13" s="131" customFormat="1" x14ac:dyDescent="0.2">
      <c r="A50" s="122"/>
      <c r="B50" s="155" t="s">
        <v>54</v>
      </c>
      <c r="C50" s="156"/>
      <c r="D50" s="157"/>
      <c r="E50" s="126"/>
      <c r="F50" s="127"/>
      <c r="G50" s="128"/>
      <c r="H50" s="129"/>
      <c r="I50" s="126"/>
      <c r="J50" s="127"/>
      <c r="K50" s="128"/>
      <c r="L50" s="129"/>
      <c r="M50" s="130"/>
    </row>
    <row r="51" spans="1:13" s="9" customFormat="1" ht="72.75" customHeight="1" x14ac:dyDescent="0.2">
      <c r="A51" s="89">
        <f>A46+1</f>
        <v>5</v>
      </c>
      <c r="B51" s="90" t="s">
        <v>40</v>
      </c>
      <c r="C51" s="121" t="s">
        <v>9</v>
      </c>
      <c r="D51" s="92">
        <v>0.42199999999999999</v>
      </c>
      <c r="E51" s="93" t="s">
        <v>15</v>
      </c>
      <c r="F51" s="118" t="s">
        <v>9</v>
      </c>
      <c r="G51" s="60">
        <f>D52*0.029/100</f>
        <v>2E-3</v>
      </c>
      <c r="H51" s="120" t="s">
        <v>23</v>
      </c>
      <c r="I51" s="93" t="s">
        <v>34</v>
      </c>
      <c r="J51" s="118" t="s">
        <v>9</v>
      </c>
      <c r="K51" s="60">
        <f>D52*0.029/100</f>
        <v>2E-3</v>
      </c>
      <c r="L51" s="120" t="s">
        <v>11</v>
      </c>
      <c r="M51" s="29"/>
    </row>
    <row r="52" spans="1:13" s="14" customFormat="1" ht="48" customHeight="1" x14ac:dyDescent="0.2">
      <c r="A52" s="146"/>
      <c r="B52" s="148" t="s">
        <v>16</v>
      </c>
      <c r="C52" s="149" t="s">
        <v>12</v>
      </c>
      <c r="D52" s="150">
        <f>ROUND(D51*0.323/0.5/0.04,2)</f>
        <v>6.82</v>
      </c>
      <c r="E52" s="151" t="s">
        <v>17</v>
      </c>
      <c r="F52" s="143" t="s">
        <v>9</v>
      </c>
      <c r="G52" s="144">
        <f>(K52+(K53*0.04))*0.6</f>
        <v>9.2999999999999992E-3</v>
      </c>
      <c r="H52" s="145" t="s">
        <v>18</v>
      </c>
      <c r="I52" s="117" t="s">
        <v>35</v>
      </c>
      <c r="J52" s="118" t="s">
        <v>10</v>
      </c>
      <c r="K52" s="119">
        <f>D52*0.008/100</f>
        <v>5.0000000000000001E-4</v>
      </c>
      <c r="L52" s="120" t="s">
        <v>11</v>
      </c>
      <c r="M52" s="1"/>
    </row>
    <row r="53" spans="1:13" s="14" customFormat="1" ht="23.25" customHeight="1" x14ac:dyDescent="0.2">
      <c r="A53" s="147"/>
      <c r="B53" s="148"/>
      <c r="C53" s="149"/>
      <c r="D53" s="150"/>
      <c r="E53" s="151"/>
      <c r="F53" s="143"/>
      <c r="G53" s="144"/>
      <c r="H53" s="145"/>
      <c r="I53" s="117" t="s">
        <v>36</v>
      </c>
      <c r="J53" s="118" t="s">
        <v>12</v>
      </c>
      <c r="K53" s="119">
        <f>D52*5.5/100</f>
        <v>0.37509999999999999</v>
      </c>
      <c r="L53" s="120" t="s">
        <v>11</v>
      </c>
      <c r="M53" s="1"/>
    </row>
    <row r="54" spans="1:13" s="9" customFormat="1" ht="30" customHeight="1" x14ac:dyDescent="0.2">
      <c r="A54" s="152" t="s">
        <v>49</v>
      </c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4"/>
      <c r="M54" s="29"/>
    </row>
    <row r="55" spans="1:13" s="131" customFormat="1" x14ac:dyDescent="0.2">
      <c r="A55" s="122"/>
      <c r="B55" s="123" t="s">
        <v>47</v>
      </c>
      <c r="C55" s="124"/>
      <c r="D55" s="125"/>
      <c r="E55" s="126"/>
      <c r="F55" s="127"/>
      <c r="G55" s="128"/>
      <c r="H55" s="129"/>
      <c r="I55" s="126"/>
      <c r="J55" s="127"/>
      <c r="K55" s="128"/>
      <c r="L55" s="129"/>
      <c r="M55" s="130"/>
    </row>
    <row r="56" spans="1:13" s="9" customFormat="1" ht="72.75" customHeight="1" x14ac:dyDescent="0.2">
      <c r="A56" s="89">
        <f>A51+1</f>
        <v>6</v>
      </c>
      <c r="B56" s="90" t="s">
        <v>40</v>
      </c>
      <c r="C56" s="121" t="s">
        <v>9</v>
      </c>
      <c r="D56" s="92">
        <v>0.42199999999999999</v>
      </c>
      <c r="E56" s="93" t="s">
        <v>15</v>
      </c>
      <c r="F56" s="118" t="s">
        <v>9</v>
      </c>
      <c r="G56" s="60">
        <f>D57*0.029/100</f>
        <v>2E-3</v>
      </c>
      <c r="H56" s="120" t="s">
        <v>23</v>
      </c>
      <c r="I56" s="93" t="s">
        <v>34</v>
      </c>
      <c r="J56" s="118" t="s">
        <v>9</v>
      </c>
      <c r="K56" s="60">
        <f>D57*0.029/100</f>
        <v>2E-3</v>
      </c>
      <c r="L56" s="120" t="s">
        <v>11</v>
      </c>
      <c r="M56" s="29"/>
    </row>
    <row r="57" spans="1:13" s="14" customFormat="1" ht="48" customHeight="1" x14ac:dyDescent="0.2">
      <c r="A57" s="146"/>
      <c r="B57" s="148" t="s">
        <v>16</v>
      </c>
      <c r="C57" s="149" t="s">
        <v>12</v>
      </c>
      <c r="D57" s="150">
        <f>ROUND(D56*0.323/0.5/0.04,2)</f>
        <v>6.82</v>
      </c>
      <c r="E57" s="151" t="s">
        <v>17</v>
      </c>
      <c r="F57" s="143" t="s">
        <v>9</v>
      </c>
      <c r="G57" s="144">
        <f>(K57+(K58*0.04))*0.6</f>
        <v>9.2999999999999992E-3</v>
      </c>
      <c r="H57" s="145" t="s">
        <v>18</v>
      </c>
      <c r="I57" s="117" t="s">
        <v>35</v>
      </c>
      <c r="J57" s="118" t="s">
        <v>10</v>
      </c>
      <c r="K57" s="119">
        <f>D57*0.008/100</f>
        <v>5.0000000000000001E-4</v>
      </c>
      <c r="L57" s="120" t="s">
        <v>11</v>
      </c>
      <c r="M57" s="1"/>
    </row>
    <row r="58" spans="1:13" s="14" customFormat="1" ht="23.25" customHeight="1" x14ac:dyDescent="0.2">
      <c r="A58" s="147"/>
      <c r="B58" s="148"/>
      <c r="C58" s="149"/>
      <c r="D58" s="150"/>
      <c r="E58" s="151"/>
      <c r="F58" s="143"/>
      <c r="G58" s="144"/>
      <c r="H58" s="145"/>
      <c r="I58" s="117" t="s">
        <v>36</v>
      </c>
      <c r="J58" s="118" t="s">
        <v>12</v>
      </c>
      <c r="K58" s="119">
        <f>D57*5.5/100</f>
        <v>0.37509999999999999</v>
      </c>
      <c r="L58" s="120" t="s">
        <v>11</v>
      </c>
      <c r="M58" s="1"/>
    </row>
    <row r="59" spans="1:13" s="131" customFormat="1" x14ac:dyDescent="0.2">
      <c r="A59" s="122"/>
      <c r="B59" s="123" t="s">
        <v>48</v>
      </c>
      <c r="C59" s="124"/>
      <c r="D59" s="125"/>
      <c r="E59" s="126"/>
      <c r="F59" s="127"/>
      <c r="G59" s="128"/>
      <c r="H59" s="129"/>
      <c r="I59" s="126"/>
      <c r="J59" s="127"/>
      <c r="K59" s="128"/>
      <c r="L59" s="129"/>
      <c r="M59" s="130"/>
    </row>
    <row r="60" spans="1:13" s="9" customFormat="1" ht="72.75" customHeight="1" x14ac:dyDescent="0.2">
      <c r="A60" s="89">
        <f>A56+1</f>
        <v>7</v>
      </c>
      <c r="B60" s="90" t="s">
        <v>40</v>
      </c>
      <c r="C60" s="121" t="s">
        <v>9</v>
      </c>
      <c r="D60" s="92">
        <v>0.42199999999999999</v>
      </c>
      <c r="E60" s="93" t="s">
        <v>15</v>
      </c>
      <c r="F60" s="118" t="s">
        <v>9</v>
      </c>
      <c r="G60" s="60">
        <f>D61*0.029/100</f>
        <v>2E-3</v>
      </c>
      <c r="H60" s="120" t="s">
        <v>23</v>
      </c>
      <c r="I60" s="93" t="s">
        <v>34</v>
      </c>
      <c r="J60" s="118" t="s">
        <v>9</v>
      </c>
      <c r="K60" s="60">
        <f>D61*0.029/100</f>
        <v>2E-3</v>
      </c>
      <c r="L60" s="120" t="s">
        <v>11</v>
      </c>
      <c r="M60" s="29"/>
    </row>
    <row r="61" spans="1:13" s="14" customFormat="1" ht="48" customHeight="1" x14ac:dyDescent="0.2">
      <c r="A61" s="146"/>
      <c r="B61" s="148" t="s">
        <v>16</v>
      </c>
      <c r="C61" s="149" t="s">
        <v>12</v>
      </c>
      <c r="D61" s="150">
        <f>ROUND(D60*0.323/0.5/0.04,2)</f>
        <v>6.82</v>
      </c>
      <c r="E61" s="151" t="s">
        <v>17</v>
      </c>
      <c r="F61" s="143" t="s">
        <v>9</v>
      </c>
      <c r="G61" s="144">
        <f>(K61+(K62*0.04))*0.6</f>
        <v>9.2999999999999992E-3</v>
      </c>
      <c r="H61" s="145" t="s">
        <v>18</v>
      </c>
      <c r="I61" s="117" t="s">
        <v>35</v>
      </c>
      <c r="J61" s="118" t="s">
        <v>10</v>
      </c>
      <c r="K61" s="119">
        <f>D61*0.008/100</f>
        <v>5.0000000000000001E-4</v>
      </c>
      <c r="L61" s="120" t="s">
        <v>11</v>
      </c>
      <c r="M61" s="1"/>
    </row>
    <row r="62" spans="1:13" s="14" customFormat="1" ht="23.25" customHeight="1" x14ac:dyDescent="0.2">
      <c r="A62" s="147"/>
      <c r="B62" s="148"/>
      <c r="C62" s="149"/>
      <c r="D62" s="150"/>
      <c r="E62" s="151"/>
      <c r="F62" s="143"/>
      <c r="G62" s="144"/>
      <c r="H62" s="145"/>
      <c r="I62" s="117" t="s">
        <v>36</v>
      </c>
      <c r="J62" s="118" t="s">
        <v>12</v>
      </c>
      <c r="K62" s="119">
        <f>D61*5.5/100</f>
        <v>0.37509999999999999</v>
      </c>
      <c r="L62" s="120" t="s">
        <v>11</v>
      </c>
      <c r="M62" s="1"/>
    </row>
    <row r="63" spans="1:13" s="9" customFormat="1" ht="30" customHeight="1" x14ac:dyDescent="0.2">
      <c r="A63" s="152" t="s">
        <v>50</v>
      </c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4"/>
      <c r="M63" s="29"/>
    </row>
    <row r="64" spans="1:13" s="131" customFormat="1" x14ac:dyDescent="0.2">
      <c r="A64" s="122"/>
      <c r="B64" s="123" t="s">
        <v>51</v>
      </c>
      <c r="C64" s="124"/>
      <c r="D64" s="125"/>
      <c r="E64" s="126"/>
      <c r="F64" s="127"/>
      <c r="G64" s="128"/>
      <c r="H64" s="129"/>
      <c r="I64" s="126"/>
      <c r="J64" s="127"/>
      <c r="K64" s="128"/>
      <c r="L64" s="129"/>
      <c r="M64" s="130"/>
    </row>
    <row r="65" spans="1:13" s="9" customFormat="1" ht="72.75" customHeight="1" x14ac:dyDescent="0.2">
      <c r="A65" s="89">
        <f>A60+1</f>
        <v>8</v>
      </c>
      <c r="B65" s="90" t="s">
        <v>40</v>
      </c>
      <c r="C65" s="121" t="s">
        <v>9</v>
      </c>
      <c r="D65" s="92">
        <v>0.42199999999999999</v>
      </c>
      <c r="E65" s="93" t="s">
        <v>15</v>
      </c>
      <c r="F65" s="118" t="s">
        <v>9</v>
      </c>
      <c r="G65" s="60">
        <f>D66*0.029/100</f>
        <v>2E-3</v>
      </c>
      <c r="H65" s="120" t="s">
        <v>23</v>
      </c>
      <c r="I65" s="93" t="s">
        <v>34</v>
      </c>
      <c r="J65" s="118" t="s">
        <v>9</v>
      </c>
      <c r="K65" s="60">
        <f>D66*0.029/100</f>
        <v>2E-3</v>
      </c>
      <c r="L65" s="120" t="s">
        <v>11</v>
      </c>
      <c r="M65" s="29"/>
    </row>
    <row r="66" spans="1:13" s="14" customFormat="1" ht="48" customHeight="1" x14ac:dyDescent="0.2">
      <c r="A66" s="146"/>
      <c r="B66" s="148" t="s">
        <v>16</v>
      </c>
      <c r="C66" s="149" t="s">
        <v>12</v>
      </c>
      <c r="D66" s="150">
        <f>ROUND(D65*0.323/0.5/0.04,2)</f>
        <v>6.82</v>
      </c>
      <c r="E66" s="151" t="s">
        <v>17</v>
      </c>
      <c r="F66" s="143" t="s">
        <v>9</v>
      </c>
      <c r="G66" s="144">
        <f>(K66+(K67*0.04))*0.6</f>
        <v>9.2999999999999992E-3</v>
      </c>
      <c r="H66" s="145" t="s">
        <v>18</v>
      </c>
      <c r="I66" s="117" t="s">
        <v>35</v>
      </c>
      <c r="J66" s="118" t="s">
        <v>10</v>
      </c>
      <c r="K66" s="119">
        <f>D66*0.008/100</f>
        <v>5.0000000000000001E-4</v>
      </c>
      <c r="L66" s="120" t="s">
        <v>11</v>
      </c>
      <c r="M66" s="1"/>
    </row>
    <row r="67" spans="1:13" s="14" customFormat="1" ht="23.25" customHeight="1" x14ac:dyDescent="0.2">
      <c r="A67" s="147"/>
      <c r="B67" s="148"/>
      <c r="C67" s="149"/>
      <c r="D67" s="150"/>
      <c r="E67" s="151"/>
      <c r="F67" s="143"/>
      <c r="G67" s="144"/>
      <c r="H67" s="145"/>
      <c r="I67" s="117" t="s">
        <v>36</v>
      </c>
      <c r="J67" s="118" t="s">
        <v>12</v>
      </c>
      <c r="K67" s="119">
        <f>D66*5.5/100</f>
        <v>0.37509999999999999</v>
      </c>
      <c r="L67" s="120" t="s">
        <v>11</v>
      </c>
      <c r="M67" s="1"/>
    </row>
    <row r="68" spans="1:13" s="131" customFormat="1" x14ac:dyDescent="0.2">
      <c r="A68" s="122"/>
      <c r="B68" s="123" t="s">
        <v>52</v>
      </c>
      <c r="C68" s="124"/>
      <c r="D68" s="125"/>
      <c r="E68" s="126"/>
      <c r="F68" s="127"/>
      <c r="G68" s="128"/>
      <c r="H68" s="129"/>
      <c r="I68" s="126"/>
      <c r="J68" s="127"/>
      <c r="K68" s="128"/>
      <c r="L68" s="129"/>
      <c r="M68" s="130"/>
    </row>
    <row r="69" spans="1:13" s="9" customFormat="1" ht="72.75" customHeight="1" x14ac:dyDescent="0.2">
      <c r="A69" s="89">
        <f>A65+1</f>
        <v>9</v>
      </c>
      <c r="B69" s="90" t="s">
        <v>40</v>
      </c>
      <c r="C69" s="121" t="s">
        <v>9</v>
      </c>
      <c r="D69" s="92">
        <v>0.42199999999999999</v>
      </c>
      <c r="E69" s="93" t="s">
        <v>15</v>
      </c>
      <c r="F69" s="118" t="s">
        <v>9</v>
      </c>
      <c r="G69" s="60">
        <f>D70*0.029/100</f>
        <v>2E-3</v>
      </c>
      <c r="H69" s="120" t="s">
        <v>23</v>
      </c>
      <c r="I69" s="93" t="s">
        <v>34</v>
      </c>
      <c r="J69" s="118" t="s">
        <v>9</v>
      </c>
      <c r="K69" s="60">
        <f>D70*0.029/100</f>
        <v>2E-3</v>
      </c>
      <c r="L69" s="120" t="s">
        <v>11</v>
      </c>
      <c r="M69" s="29"/>
    </row>
    <row r="70" spans="1:13" s="14" customFormat="1" ht="48" customHeight="1" x14ac:dyDescent="0.2">
      <c r="A70" s="146"/>
      <c r="B70" s="148" t="s">
        <v>16</v>
      </c>
      <c r="C70" s="149" t="s">
        <v>12</v>
      </c>
      <c r="D70" s="150">
        <f>ROUND(D69*0.323/0.5/0.04,2)</f>
        <v>6.82</v>
      </c>
      <c r="E70" s="151" t="s">
        <v>17</v>
      </c>
      <c r="F70" s="143" t="s">
        <v>9</v>
      </c>
      <c r="G70" s="144">
        <f>(K70+(K71*0.04))*0.6</f>
        <v>9.2999999999999992E-3</v>
      </c>
      <c r="H70" s="145" t="s">
        <v>18</v>
      </c>
      <c r="I70" s="117" t="s">
        <v>35</v>
      </c>
      <c r="J70" s="118" t="s">
        <v>10</v>
      </c>
      <c r="K70" s="119">
        <f>D70*0.008/100</f>
        <v>5.0000000000000001E-4</v>
      </c>
      <c r="L70" s="120" t="s">
        <v>11</v>
      </c>
      <c r="M70" s="1"/>
    </row>
    <row r="71" spans="1:13" s="14" customFormat="1" ht="23.25" customHeight="1" x14ac:dyDescent="0.2">
      <c r="A71" s="147"/>
      <c r="B71" s="148"/>
      <c r="C71" s="149"/>
      <c r="D71" s="150"/>
      <c r="E71" s="151"/>
      <c r="F71" s="143"/>
      <c r="G71" s="144"/>
      <c r="H71" s="145"/>
      <c r="I71" s="117" t="s">
        <v>36</v>
      </c>
      <c r="J71" s="118" t="s">
        <v>12</v>
      </c>
      <c r="K71" s="119">
        <f>D70*5.5/100</f>
        <v>0.37509999999999999</v>
      </c>
      <c r="L71" s="120" t="s">
        <v>11</v>
      </c>
      <c r="M71" s="1"/>
    </row>
    <row r="72" spans="1:13" s="9" customFormat="1" ht="30" customHeight="1" x14ac:dyDescent="0.2">
      <c r="A72" s="152" t="s">
        <v>53</v>
      </c>
      <c r="B72" s="153"/>
      <c r="C72" s="153"/>
      <c r="D72" s="153"/>
      <c r="E72" s="153"/>
      <c r="F72" s="153"/>
      <c r="G72" s="153"/>
      <c r="H72" s="153"/>
      <c r="I72" s="153"/>
      <c r="J72" s="153"/>
      <c r="K72" s="153"/>
      <c r="L72" s="154"/>
      <c r="M72" s="29"/>
    </row>
    <row r="73" spans="1:13" s="131" customFormat="1" x14ac:dyDescent="0.2">
      <c r="A73" s="122"/>
      <c r="B73" s="155" t="s">
        <v>55</v>
      </c>
      <c r="C73" s="156"/>
      <c r="D73" s="157"/>
      <c r="E73" s="126"/>
      <c r="F73" s="127"/>
      <c r="G73" s="128"/>
      <c r="H73" s="129"/>
      <c r="I73" s="126"/>
      <c r="J73" s="127"/>
      <c r="K73" s="128"/>
      <c r="L73" s="129"/>
      <c r="M73" s="130"/>
    </row>
    <row r="74" spans="1:13" s="9" customFormat="1" ht="72.75" customHeight="1" x14ac:dyDescent="0.2">
      <c r="A74" s="89">
        <f>A69+1</f>
        <v>10</v>
      </c>
      <c r="B74" s="90" t="s">
        <v>40</v>
      </c>
      <c r="C74" s="121" t="s">
        <v>9</v>
      </c>
      <c r="D74" s="92">
        <v>0.42199999999999999</v>
      </c>
      <c r="E74" s="93" t="s">
        <v>15</v>
      </c>
      <c r="F74" s="118" t="s">
        <v>9</v>
      </c>
      <c r="G74" s="60">
        <f>D75*0.029/100</f>
        <v>2E-3</v>
      </c>
      <c r="H74" s="120" t="s">
        <v>23</v>
      </c>
      <c r="I74" s="93" t="s">
        <v>34</v>
      </c>
      <c r="J74" s="118" t="s">
        <v>9</v>
      </c>
      <c r="K74" s="60">
        <f>D75*0.029/100</f>
        <v>2E-3</v>
      </c>
      <c r="L74" s="120" t="s">
        <v>11</v>
      </c>
      <c r="M74" s="29"/>
    </row>
    <row r="75" spans="1:13" s="14" customFormat="1" ht="48" customHeight="1" x14ac:dyDescent="0.2">
      <c r="A75" s="146"/>
      <c r="B75" s="148" t="s">
        <v>16</v>
      </c>
      <c r="C75" s="149" t="s">
        <v>12</v>
      </c>
      <c r="D75" s="150">
        <f>ROUND(D74*0.323/0.5/0.04,2)</f>
        <v>6.82</v>
      </c>
      <c r="E75" s="151" t="s">
        <v>17</v>
      </c>
      <c r="F75" s="143" t="s">
        <v>9</v>
      </c>
      <c r="G75" s="144">
        <f>(K75+(K76*0.04))*0.6</f>
        <v>9.2999999999999992E-3</v>
      </c>
      <c r="H75" s="145" t="s">
        <v>18</v>
      </c>
      <c r="I75" s="117" t="s">
        <v>35</v>
      </c>
      <c r="J75" s="118" t="s">
        <v>10</v>
      </c>
      <c r="K75" s="119">
        <f>D75*0.008/100</f>
        <v>5.0000000000000001E-4</v>
      </c>
      <c r="L75" s="120" t="s">
        <v>11</v>
      </c>
      <c r="M75" s="1"/>
    </row>
    <row r="76" spans="1:13" s="14" customFormat="1" ht="23.25" customHeight="1" x14ac:dyDescent="0.2">
      <c r="A76" s="147"/>
      <c r="B76" s="148"/>
      <c r="C76" s="149"/>
      <c r="D76" s="150"/>
      <c r="E76" s="151"/>
      <c r="F76" s="143"/>
      <c r="G76" s="144"/>
      <c r="H76" s="145"/>
      <c r="I76" s="117" t="s">
        <v>36</v>
      </c>
      <c r="J76" s="118" t="s">
        <v>12</v>
      </c>
      <c r="K76" s="119">
        <f>D75*5.5/100</f>
        <v>0.37509999999999999</v>
      </c>
      <c r="L76" s="120" t="s">
        <v>11</v>
      </c>
      <c r="M76" s="1"/>
    </row>
    <row r="77" spans="1:13" s="9" customFormat="1" ht="30" customHeight="1" x14ac:dyDescent="0.2">
      <c r="A77" s="152" t="s">
        <v>58</v>
      </c>
      <c r="B77" s="153"/>
      <c r="C77" s="153"/>
      <c r="D77" s="153"/>
      <c r="E77" s="153"/>
      <c r="F77" s="153"/>
      <c r="G77" s="153"/>
      <c r="H77" s="153"/>
      <c r="I77" s="153"/>
      <c r="J77" s="153"/>
      <c r="K77" s="153"/>
      <c r="L77" s="154"/>
      <c r="M77" s="29"/>
    </row>
    <row r="78" spans="1:13" s="131" customFormat="1" x14ac:dyDescent="0.2">
      <c r="A78" s="122"/>
      <c r="B78" s="123" t="s">
        <v>56</v>
      </c>
      <c r="C78" s="124"/>
      <c r="D78" s="125"/>
      <c r="E78" s="126"/>
      <c r="F78" s="127"/>
      <c r="G78" s="128"/>
      <c r="H78" s="129"/>
      <c r="I78" s="126"/>
      <c r="J78" s="127"/>
      <c r="K78" s="128"/>
      <c r="L78" s="129"/>
      <c r="M78" s="130"/>
    </row>
    <row r="79" spans="1:13" s="9" customFormat="1" ht="72.75" customHeight="1" x14ac:dyDescent="0.2">
      <c r="A79" s="89">
        <f>A74+1</f>
        <v>11</v>
      </c>
      <c r="B79" s="90" t="s">
        <v>40</v>
      </c>
      <c r="C79" s="121" t="s">
        <v>9</v>
      </c>
      <c r="D79" s="92">
        <v>0.42199999999999999</v>
      </c>
      <c r="E79" s="93" t="s">
        <v>15</v>
      </c>
      <c r="F79" s="118" t="s">
        <v>9</v>
      </c>
      <c r="G79" s="60">
        <f>D80*0.029/100</f>
        <v>2E-3</v>
      </c>
      <c r="H79" s="120" t="s">
        <v>23</v>
      </c>
      <c r="I79" s="93" t="s">
        <v>34</v>
      </c>
      <c r="J79" s="118" t="s">
        <v>9</v>
      </c>
      <c r="K79" s="60">
        <f>D80*0.029/100</f>
        <v>2E-3</v>
      </c>
      <c r="L79" s="120" t="s">
        <v>11</v>
      </c>
      <c r="M79" s="29"/>
    </row>
    <row r="80" spans="1:13" s="14" customFormat="1" ht="48" customHeight="1" x14ac:dyDescent="0.2">
      <c r="A80" s="146"/>
      <c r="B80" s="148" t="s">
        <v>16</v>
      </c>
      <c r="C80" s="149" t="s">
        <v>12</v>
      </c>
      <c r="D80" s="150">
        <f>ROUND(D79*0.323/0.5/0.04,2)</f>
        <v>6.82</v>
      </c>
      <c r="E80" s="151" t="s">
        <v>17</v>
      </c>
      <c r="F80" s="143" t="s">
        <v>9</v>
      </c>
      <c r="G80" s="144">
        <f>(K80+(K81*0.04))*0.6</f>
        <v>9.2999999999999992E-3</v>
      </c>
      <c r="H80" s="145" t="s">
        <v>18</v>
      </c>
      <c r="I80" s="117" t="s">
        <v>35</v>
      </c>
      <c r="J80" s="118" t="s">
        <v>10</v>
      </c>
      <c r="K80" s="119">
        <f>D80*0.008/100</f>
        <v>5.0000000000000001E-4</v>
      </c>
      <c r="L80" s="120" t="s">
        <v>11</v>
      </c>
      <c r="M80" s="1"/>
    </row>
    <row r="81" spans="1:13" s="14" customFormat="1" ht="23.25" customHeight="1" x14ac:dyDescent="0.2">
      <c r="A81" s="147"/>
      <c r="B81" s="148"/>
      <c r="C81" s="149"/>
      <c r="D81" s="150"/>
      <c r="E81" s="151"/>
      <c r="F81" s="143"/>
      <c r="G81" s="144"/>
      <c r="H81" s="145"/>
      <c r="I81" s="117" t="s">
        <v>36</v>
      </c>
      <c r="J81" s="118" t="s">
        <v>12</v>
      </c>
      <c r="K81" s="119">
        <f>D80*5.5/100</f>
        <v>0.37509999999999999</v>
      </c>
      <c r="L81" s="120" t="s">
        <v>11</v>
      </c>
      <c r="M81" s="1"/>
    </row>
    <row r="82" spans="1:13" s="131" customFormat="1" x14ac:dyDescent="0.2">
      <c r="A82" s="122"/>
      <c r="B82" s="123" t="s">
        <v>57</v>
      </c>
      <c r="C82" s="124"/>
      <c r="D82" s="125"/>
      <c r="E82" s="126"/>
      <c r="F82" s="127"/>
      <c r="G82" s="128"/>
      <c r="H82" s="129"/>
      <c r="I82" s="126"/>
      <c r="J82" s="127"/>
      <c r="K82" s="128"/>
      <c r="L82" s="129"/>
      <c r="M82" s="130"/>
    </row>
    <row r="83" spans="1:13" s="9" customFormat="1" ht="72.75" customHeight="1" x14ac:dyDescent="0.2">
      <c r="A83" s="89">
        <f>A79+1</f>
        <v>12</v>
      </c>
      <c r="B83" s="90" t="s">
        <v>40</v>
      </c>
      <c r="C83" s="121" t="s">
        <v>9</v>
      </c>
      <c r="D83" s="92">
        <v>0.42199999999999999</v>
      </c>
      <c r="E83" s="93" t="s">
        <v>15</v>
      </c>
      <c r="F83" s="118" t="s">
        <v>9</v>
      </c>
      <c r="G83" s="60">
        <f>D84*0.029/100</f>
        <v>2E-3</v>
      </c>
      <c r="H83" s="120" t="s">
        <v>23</v>
      </c>
      <c r="I83" s="93" t="s">
        <v>34</v>
      </c>
      <c r="J83" s="118" t="s">
        <v>9</v>
      </c>
      <c r="K83" s="60">
        <f>D84*0.029/100</f>
        <v>2E-3</v>
      </c>
      <c r="L83" s="120" t="s">
        <v>11</v>
      </c>
      <c r="M83" s="29"/>
    </row>
    <row r="84" spans="1:13" s="14" customFormat="1" ht="48" customHeight="1" x14ac:dyDescent="0.2">
      <c r="A84" s="146"/>
      <c r="B84" s="148" t="s">
        <v>16</v>
      </c>
      <c r="C84" s="149" t="s">
        <v>12</v>
      </c>
      <c r="D84" s="150">
        <f>ROUND(D83*0.323/0.5/0.04,2)</f>
        <v>6.82</v>
      </c>
      <c r="E84" s="151" t="s">
        <v>17</v>
      </c>
      <c r="F84" s="143" t="s">
        <v>9</v>
      </c>
      <c r="G84" s="144">
        <f>(K84+(K85*0.04))*0.6</f>
        <v>9.2999999999999992E-3</v>
      </c>
      <c r="H84" s="145" t="s">
        <v>18</v>
      </c>
      <c r="I84" s="117" t="s">
        <v>35</v>
      </c>
      <c r="J84" s="118" t="s">
        <v>10</v>
      </c>
      <c r="K84" s="119">
        <f>D84*0.008/100</f>
        <v>5.0000000000000001E-4</v>
      </c>
      <c r="L84" s="120" t="s">
        <v>11</v>
      </c>
      <c r="M84" s="1"/>
    </row>
    <row r="85" spans="1:13" s="14" customFormat="1" ht="23.25" customHeight="1" x14ac:dyDescent="0.2">
      <c r="A85" s="147"/>
      <c r="B85" s="148"/>
      <c r="C85" s="149"/>
      <c r="D85" s="150"/>
      <c r="E85" s="151"/>
      <c r="F85" s="143"/>
      <c r="G85" s="144"/>
      <c r="H85" s="145"/>
      <c r="I85" s="117" t="s">
        <v>36</v>
      </c>
      <c r="J85" s="118" t="s">
        <v>12</v>
      </c>
      <c r="K85" s="119">
        <f>D84*5.5/100</f>
        <v>0.37509999999999999</v>
      </c>
      <c r="L85" s="120" t="s">
        <v>11</v>
      </c>
      <c r="M85" s="1"/>
    </row>
    <row r="86" spans="1:13" s="9" customFormat="1" ht="30" customHeight="1" x14ac:dyDescent="0.2">
      <c r="A86" s="152" t="s">
        <v>59</v>
      </c>
      <c r="B86" s="153"/>
      <c r="C86" s="153"/>
      <c r="D86" s="153"/>
      <c r="E86" s="153"/>
      <c r="F86" s="153"/>
      <c r="G86" s="153"/>
      <c r="H86" s="153"/>
      <c r="I86" s="153"/>
      <c r="J86" s="153"/>
      <c r="K86" s="153"/>
      <c r="L86" s="154"/>
      <c r="M86" s="29"/>
    </row>
    <row r="87" spans="1:13" s="131" customFormat="1" x14ac:dyDescent="0.2">
      <c r="A87" s="122"/>
      <c r="B87" s="123" t="s">
        <v>60</v>
      </c>
      <c r="C87" s="124"/>
      <c r="D87" s="125"/>
      <c r="E87" s="126"/>
      <c r="F87" s="127"/>
      <c r="G87" s="128"/>
      <c r="H87" s="129"/>
      <c r="I87" s="126"/>
      <c r="J87" s="127"/>
      <c r="K87" s="128"/>
      <c r="L87" s="129"/>
      <c r="M87" s="130"/>
    </row>
    <row r="88" spans="1:13" s="9" customFormat="1" ht="72.75" customHeight="1" x14ac:dyDescent="0.2">
      <c r="A88" s="89">
        <f>A83+1</f>
        <v>13</v>
      </c>
      <c r="B88" s="90" t="s">
        <v>40</v>
      </c>
      <c r="C88" s="121" t="s">
        <v>9</v>
      </c>
      <c r="D88" s="92">
        <v>0.42199999999999999</v>
      </c>
      <c r="E88" s="93" t="s">
        <v>15</v>
      </c>
      <c r="F88" s="118" t="s">
        <v>9</v>
      </c>
      <c r="G88" s="60">
        <f>D89*0.029/100</f>
        <v>2E-3</v>
      </c>
      <c r="H88" s="120" t="s">
        <v>23</v>
      </c>
      <c r="I88" s="93" t="s">
        <v>34</v>
      </c>
      <c r="J88" s="118" t="s">
        <v>9</v>
      </c>
      <c r="K88" s="60">
        <f>D89*0.029/100</f>
        <v>2E-3</v>
      </c>
      <c r="L88" s="120" t="s">
        <v>11</v>
      </c>
      <c r="M88" s="29"/>
    </row>
    <row r="89" spans="1:13" s="14" customFormat="1" ht="48" customHeight="1" x14ac:dyDescent="0.2">
      <c r="A89" s="146"/>
      <c r="B89" s="148" t="s">
        <v>16</v>
      </c>
      <c r="C89" s="149" t="s">
        <v>12</v>
      </c>
      <c r="D89" s="150">
        <f>ROUND(D88*0.323/0.5/0.04,2)</f>
        <v>6.82</v>
      </c>
      <c r="E89" s="151" t="s">
        <v>17</v>
      </c>
      <c r="F89" s="143" t="s">
        <v>9</v>
      </c>
      <c r="G89" s="144">
        <f>(K89+(K90*0.04))*0.6</f>
        <v>9.2999999999999992E-3</v>
      </c>
      <c r="H89" s="145" t="s">
        <v>18</v>
      </c>
      <c r="I89" s="117" t="s">
        <v>35</v>
      </c>
      <c r="J89" s="118" t="s">
        <v>10</v>
      </c>
      <c r="K89" s="119">
        <f>D89*0.008/100</f>
        <v>5.0000000000000001E-4</v>
      </c>
      <c r="L89" s="120" t="s">
        <v>11</v>
      </c>
      <c r="M89" s="1"/>
    </row>
    <row r="90" spans="1:13" s="14" customFormat="1" ht="23.25" customHeight="1" x14ac:dyDescent="0.2">
      <c r="A90" s="147"/>
      <c r="B90" s="148"/>
      <c r="C90" s="149"/>
      <c r="D90" s="150"/>
      <c r="E90" s="151"/>
      <c r="F90" s="143"/>
      <c r="G90" s="144"/>
      <c r="H90" s="145"/>
      <c r="I90" s="117" t="s">
        <v>36</v>
      </c>
      <c r="J90" s="118" t="s">
        <v>12</v>
      </c>
      <c r="K90" s="119">
        <f>D89*5.5/100</f>
        <v>0.37509999999999999</v>
      </c>
      <c r="L90" s="120" t="s">
        <v>11</v>
      </c>
      <c r="M90" s="1"/>
    </row>
    <row r="91" spans="1:13" s="131" customFormat="1" x14ac:dyDescent="0.2">
      <c r="A91" s="122"/>
      <c r="B91" s="123" t="s">
        <v>61</v>
      </c>
      <c r="C91" s="124"/>
      <c r="D91" s="125"/>
      <c r="E91" s="126"/>
      <c r="F91" s="127"/>
      <c r="G91" s="128"/>
      <c r="H91" s="129"/>
      <c r="I91" s="126"/>
      <c r="J91" s="127"/>
      <c r="K91" s="128"/>
      <c r="L91" s="129"/>
      <c r="M91" s="130"/>
    </row>
    <row r="92" spans="1:13" s="9" customFormat="1" ht="72.75" customHeight="1" x14ac:dyDescent="0.2">
      <c r="A92" s="89">
        <f>A88+1</f>
        <v>14</v>
      </c>
      <c r="B92" s="90" t="s">
        <v>40</v>
      </c>
      <c r="C92" s="121" t="s">
        <v>9</v>
      </c>
      <c r="D92" s="92">
        <v>0.42199999999999999</v>
      </c>
      <c r="E92" s="93" t="s">
        <v>15</v>
      </c>
      <c r="F92" s="118" t="s">
        <v>9</v>
      </c>
      <c r="G92" s="60">
        <f>D93*0.029/100</f>
        <v>2E-3</v>
      </c>
      <c r="H92" s="120" t="s">
        <v>23</v>
      </c>
      <c r="I92" s="93" t="s">
        <v>34</v>
      </c>
      <c r="J92" s="118" t="s">
        <v>9</v>
      </c>
      <c r="K92" s="60">
        <f>D93*0.029/100</f>
        <v>2E-3</v>
      </c>
      <c r="L92" s="120" t="s">
        <v>11</v>
      </c>
      <c r="M92" s="29"/>
    </row>
    <row r="93" spans="1:13" s="14" customFormat="1" ht="48" customHeight="1" x14ac:dyDescent="0.2">
      <c r="A93" s="146"/>
      <c r="B93" s="148" t="s">
        <v>16</v>
      </c>
      <c r="C93" s="149" t="s">
        <v>12</v>
      </c>
      <c r="D93" s="150">
        <f>ROUND(D92*0.323/0.5/0.04,2)</f>
        <v>6.82</v>
      </c>
      <c r="E93" s="151" t="s">
        <v>17</v>
      </c>
      <c r="F93" s="143" t="s">
        <v>9</v>
      </c>
      <c r="G93" s="144">
        <f>(K93+(K94*0.04))*0.6</f>
        <v>9.2999999999999992E-3</v>
      </c>
      <c r="H93" s="145" t="s">
        <v>18</v>
      </c>
      <c r="I93" s="117" t="s">
        <v>35</v>
      </c>
      <c r="J93" s="118" t="s">
        <v>10</v>
      </c>
      <c r="K93" s="119">
        <f>D93*0.008/100</f>
        <v>5.0000000000000001E-4</v>
      </c>
      <c r="L93" s="120" t="s">
        <v>11</v>
      </c>
      <c r="M93" s="1"/>
    </row>
    <row r="94" spans="1:13" s="14" customFormat="1" ht="23.25" customHeight="1" x14ac:dyDescent="0.2">
      <c r="A94" s="147"/>
      <c r="B94" s="148"/>
      <c r="C94" s="149"/>
      <c r="D94" s="150"/>
      <c r="E94" s="151"/>
      <c r="F94" s="143"/>
      <c r="G94" s="144"/>
      <c r="H94" s="145"/>
      <c r="I94" s="117" t="s">
        <v>36</v>
      </c>
      <c r="J94" s="118" t="s">
        <v>12</v>
      </c>
      <c r="K94" s="119">
        <f>D93*5.5/100</f>
        <v>0.37509999999999999</v>
      </c>
      <c r="L94" s="120" t="s">
        <v>11</v>
      </c>
      <c r="M94" s="1"/>
    </row>
    <row r="95" spans="1:13" s="9" customFormat="1" ht="30" customHeight="1" x14ac:dyDescent="0.2">
      <c r="A95" s="152" t="s">
        <v>62</v>
      </c>
      <c r="B95" s="153"/>
      <c r="C95" s="153"/>
      <c r="D95" s="153"/>
      <c r="E95" s="153"/>
      <c r="F95" s="153"/>
      <c r="G95" s="153"/>
      <c r="H95" s="153"/>
      <c r="I95" s="153"/>
      <c r="J95" s="153"/>
      <c r="K95" s="153"/>
      <c r="L95" s="154"/>
      <c r="M95" s="29"/>
    </row>
    <row r="96" spans="1:13" s="131" customFormat="1" x14ac:dyDescent="0.2">
      <c r="A96" s="122"/>
      <c r="B96" s="155" t="s">
        <v>63</v>
      </c>
      <c r="C96" s="156"/>
      <c r="D96" s="157"/>
      <c r="E96" s="126"/>
      <c r="F96" s="127"/>
      <c r="G96" s="128"/>
      <c r="H96" s="129"/>
      <c r="I96" s="126"/>
      <c r="J96" s="127"/>
      <c r="K96" s="128"/>
      <c r="L96" s="129"/>
      <c r="M96" s="130"/>
    </row>
    <row r="97" spans="1:13" s="9" customFormat="1" ht="72.75" customHeight="1" x14ac:dyDescent="0.2">
      <c r="A97" s="89">
        <f>A92+1</f>
        <v>15</v>
      </c>
      <c r="B97" s="90" t="s">
        <v>40</v>
      </c>
      <c r="C97" s="121" t="s">
        <v>9</v>
      </c>
      <c r="D97" s="92">
        <v>0.42199999999999999</v>
      </c>
      <c r="E97" s="93" t="s">
        <v>15</v>
      </c>
      <c r="F97" s="118" t="s">
        <v>9</v>
      </c>
      <c r="G97" s="60">
        <f>D98*0.029/100</f>
        <v>2E-3</v>
      </c>
      <c r="H97" s="120" t="s">
        <v>23</v>
      </c>
      <c r="I97" s="93" t="s">
        <v>34</v>
      </c>
      <c r="J97" s="118" t="s">
        <v>9</v>
      </c>
      <c r="K97" s="60">
        <f>D98*0.029/100</f>
        <v>2E-3</v>
      </c>
      <c r="L97" s="120" t="s">
        <v>11</v>
      </c>
      <c r="M97" s="29"/>
    </row>
    <row r="98" spans="1:13" s="14" customFormat="1" ht="48" customHeight="1" x14ac:dyDescent="0.2">
      <c r="A98" s="146"/>
      <c r="B98" s="148" t="s">
        <v>16</v>
      </c>
      <c r="C98" s="149" t="s">
        <v>12</v>
      </c>
      <c r="D98" s="150">
        <f>ROUND(D97*0.323/0.5/0.04,2)</f>
        <v>6.82</v>
      </c>
      <c r="E98" s="151" t="s">
        <v>17</v>
      </c>
      <c r="F98" s="143" t="s">
        <v>9</v>
      </c>
      <c r="G98" s="144">
        <f>(K98+(K99*0.04))*0.6</f>
        <v>9.2999999999999992E-3</v>
      </c>
      <c r="H98" s="145" t="s">
        <v>18</v>
      </c>
      <c r="I98" s="117" t="s">
        <v>35</v>
      </c>
      <c r="J98" s="118" t="s">
        <v>10</v>
      </c>
      <c r="K98" s="119">
        <f>D98*0.008/100</f>
        <v>5.0000000000000001E-4</v>
      </c>
      <c r="L98" s="120" t="s">
        <v>11</v>
      </c>
      <c r="M98" s="1"/>
    </row>
    <row r="99" spans="1:13" s="14" customFormat="1" ht="23.25" customHeight="1" x14ac:dyDescent="0.2">
      <c r="A99" s="147"/>
      <c r="B99" s="148"/>
      <c r="C99" s="149"/>
      <c r="D99" s="150"/>
      <c r="E99" s="151"/>
      <c r="F99" s="143"/>
      <c r="G99" s="144"/>
      <c r="H99" s="145"/>
      <c r="I99" s="117" t="s">
        <v>36</v>
      </c>
      <c r="J99" s="118" t="s">
        <v>12</v>
      </c>
      <c r="K99" s="119">
        <f>D98*5.5/100</f>
        <v>0.37509999999999999</v>
      </c>
      <c r="L99" s="120" t="s">
        <v>11</v>
      </c>
      <c r="M99" s="1"/>
    </row>
    <row r="100" spans="1:13" s="9" customFormat="1" ht="30" customHeight="1" x14ac:dyDescent="0.2">
      <c r="A100" s="152" t="s">
        <v>64</v>
      </c>
      <c r="B100" s="153"/>
      <c r="C100" s="153"/>
      <c r="D100" s="153"/>
      <c r="E100" s="153"/>
      <c r="F100" s="153"/>
      <c r="G100" s="153"/>
      <c r="H100" s="153"/>
      <c r="I100" s="153"/>
      <c r="J100" s="153"/>
      <c r="K100" s="153"/>
      <c r="L100" s="154"/>
      <c r="M100" s="29"/>
    </row>
    <row r="101" spans="1:13" s="131" customFormat="1" x14ac:dyDescent="0.2">
      <c r="A101" s="122"/>
      <c r="B101" s="123" t="s">
        <v>65</v>
      </c>
      <c r="C101" s="124"/>
      <c r="D101" s="125"/>
      <c r="E101" s="126"/>
      <c r="F101" s="127"/>
      <c r="G101" s="128"/>
      <c r="H101" s="129"/>
      <c r="I101" s="126"/>
      <c r="J101" s="127"/>
      <c r="K101" s="128"/>
      <c r="L101" s="129"/>
      <c r="M101" s="130"/>
    </row>
    <row r="102" spans="1:13" s="9" customFormat="1" ht="72.75" customHeight="1" x14ac:dyDescent="0.2">
      <c r="A102" s="89">
        <f>A97+1</f>
        <v>16</v>
      </c>
      <c r="B102" s="90" t="s">
        <v>40</v>
      </c>
      <c r="C102" s="121" t="s">
        <v>9</v>
      </c>
      <c r="D102" s="92">
        <v>0.42199999999999999</v>
      </c>
      <c r="E102" s="93" t="s">
        <v>15</v>
      </c>
      <c r="F102" s="118" t="s">
        <v>9</v>
      </c>
      <c r="G102" s="60">
        <f>D103*0.029/100</f>
        <v>2E-3</v>
      </c>
      <c r="H102" s="120" t="s">
        <v>23</v>
      </c>
      <c r="I102" s="93" t="s">
        <v>34</v>
      </c>
      <c r="J102" s="118" t="s">
        <v>9</v>
      </c>
      <c r="K102" s="60">
        <f>D103*0.029/100</f>
        <v>2E-3</v>
      </c>
      <c r="L102" s="120" t="s">
        <v>11</v>
      </c>
      <c r="M102" s="29"/>
    </row>
    <row r="103" spans="1:13" s="14" customFormat="1" ht="48" customHeight="1" x14ac:dyDescent="0.2">
      <c r="A103" s="146"/>
      <c r="B103" s="148" t="s">
        <v>16</v>
      </c>
      <c r="C103" s="149" t="s">
        <v>12</v>
      </c>
      <c r="D103" s="150">
        <f>ROUND(D102*0.323/0.5/0.04,2)</f>
        <v>6.82</v>
      </c>
      <c r="E103" s="151" t="s">
        <v>17</v>
      </c>
      <c r="F103" s="143" t="s">
        <v>9</v>
      </c>
      <c r="G103" s="144">
        <f>(K103+(K104*0.04))*0.6</f>
        <v>9.2999999999999992E-3</v>
      </c>
      <c r="H103" s="145" t="s">
        <v>18</v>
      </c>
      <c r="I103" s="117" t="s">
        <v>35</v>
      </c>
      <c r="J103" s="118" t="s">
        <v>10</v>
      </c>
      <c r="K103" s="119">
        <f>D103*0.008/100</f>
        <v>5.0000000000000001E-4</v>
      </c>
      <c r="L103" s="120" t="s">
        <v>11</v>
      </c>
      <c r="M103" s="1"/>
    </row>
    <row r="104" spans="1:13" s="14" customFormat="1" ht="23.25" customHeight="1" x14ac:dyDescent="0.2">
      <c r="A104" s="147"/>
      <c r="B104" s="148"/>
      <c r="C104" s="149"/>
      <c r="D104" s="150"/>
      <c r="E104" s="151"/>
      <c r="F104" s="143"/>
      <c r="G104" s="144"/>
      <c r="H104" s="145"/>
      <c r="I104" s="117" t="s">
        <v>36</v>
      </c>
      <c r="J104" s="118" t="s">
        <v>12</v>
      </c>
      <c r="K104" s="119">
        <f>D103*5.5/100</f>
        <v>0.37509999999999999</v>
      </c>
      <c r="L104" s="120" t="s">
        <v>11</v>
      </c>
      <c r="M104" s="1"/>
    </row>
    <row r="105" spans="1:13" s="131" customFormat="1" x14ac:dyDescent="0.2">
      <c r="A105" s="122"/>
      <c r="B105" s="123" t="s">
        <v>66</v>
      </c>
      <c r="C105" s="124"/>
      <c r="D105" s="125"/>
      <c r="E105" s="126"/>
      <c r="F105" s="127"/>
      <c r="G105" s="128"/>
      <c r="H105" s="129"/>
      <c r="I105" s="126"/>
      <c r="J105" s="127"/>
      <c r="K105" s="128"/>
      <c r="L105" s="129"/>
      <c r="M105" s="130"/>
    </row>
    <row r="106" spans="1:13" s="9" customFormat="1" ht="72.75" customHeight="1" x14ac:dyDescent="0.2">
      <c r="A106" s="89">
        <f>A102+1</f>
        <v>17</v>
      </c>
      <c r="B106" s="90" t="s">
        <v>40</v>
      </c>
      <c r="C106" s="121" t="s">
        <v>9</v>
      </c>
      <c r="D106" s="92">
        <v>0.42199999999999999</v>
      </c>
      <c r="E106" s="93" t="s">
        <v>15</v>
      </c>
      <c r="F106" s="118" t="s">
        <v>9</v>
      </c>
      <c r="G106" s="60">
        <f>D107*0.029/100</f>
        <v>2E-3</v>
      </c>
      <c r="H106" s="120" t="s">
        <v>23</v>
      </c>
      <c r="I106" s="93" t="s">
        <v>34</v>
      </c>
      <c r="J106" s="118" t="s">
        <v>9</v>
      </c>
      <c r="K106" s="60">
        <f>D107*0.029/100</f>
        <v>2E-3</v>
      </c>
      <c r="L106" s="120" t="s">
        <v>11</v>
      </c>
      <c r="M106" s="29"/>
    </row>
    <row r="107" spans="1:13" s="14" customFormat="1" ht="48" customHeight="1" x14ac:dyDescent="0.2">
      <c r="A107" s="146"/>
      <c r="B107" s="148" t="s">
        <v>16</v>
      </c>
      <c r="C107" s="149" t="s">
        <v>12</v>
      </c>
      <c r="D107" s="150">
        <f>ROUND(D106*0.323/0.5/0.04,2)</f>
        <v>6.82</v>
      </c>
      <c r="E107" s="151" t="s">
        <v>17</v>
      </c>
      <c r="F107" s="143" t="s">
        <v>9</v>
      </c>
      <c r="G107" s="144">
        <f>(K107+(K108*0.04))*0.6</f>
        <v>9.2999999999999992E-3</v>
      </c>
      <c r="H107" s="145" t="s">
        <v>18</v>
      </c>
      <c r="I107" s="117" t="s">
        <v>35</v>
      </c>
      <c r="J107" s="118" t="s">
        <v>10</v>
      </c>
      <c r="K107" s="119">
        <f>D107*0.008/100</f>
        <v>5.0000000000000001E-4</v>
      </c>
      <c r="L107" s="120" t="s">
        <v>11</v>
      </c>
      <c r="M107" s="1"/>
    </row>
    <row r="108" spans="1:13" s="14" customFormat="1" ht="23.25" customHeight="1" x14ac:dyDescent="0.2">
      <c r="A108" s="147"/>
      <c r="B108" s="148"/>
      <c r="C108" s="149"/>
      <c r="D108" s="150"/>
      <c r="E108" s="151"/>
      <c r="F108" s="143"/>
      <c r="G108" s="144"/>
      <c r="H108" s="145"/>
      <c r="I108" s="117" t="s">
        <v>36</v>
      </c>
      <c r="J108" s="118" t="s">
        <v>12</v>
      </c>
      <c r="K108" s="119">
        <f>D107*5.5/100</f>
        <v>0.37509999999999999</v>
      </c>
      <c r="L108" s="120" t="s">
        <v>11</v>
      </c>
      <c r="M108" s="1"/>
    </row>
    <row r="109" spans="1:13" s="9" customFormat="1" ht="30" customHeight="1" x14ac:dyDescent="0.2">
      <c r="A109" s="152" t="s">
        <v>67</v>
      </c>
      <c r="B109" s="153"/>
      <c r="C109" s="153"/>
      <c r="D109" s="153"/>
      <c r="E109" s="153"/>
      <c r="F109" s="153"/>
      <c r="G109" s="153"/>
      <c r="H109" s="153"/>
      <c r="I109" s="153"/>
      <c r="J109" s="153"/>
      <c r="K109" s="153"/>
      <c r="L109" s="154"/>
      <c r="M109" s="29"/>
    </row>
    <row r="110" spans="1:13" s="131" customFormat="1" x14ac:dyDescent="0.2">
      <c r="A110" s="122"/>
      <c r="B110" s="123" t="s">
        <v>68</v>
      </c>
      <c r="C110" s="124"/>
      <c r="D110" s="125"/>
      <c r="E110" s="126"/>
      <c r="F110" s="127"/>
      <c r="G110" s="128"/>
      <c r="H110" s="129"/>
      <c r="I110" s="126"/>
      <c r="J110" s="127"/>
      <c r="K110" s="128"/>
      <c r="L110" s="129"/>
      <c r="M110" s="130"/>
    </row>
    <row r="111" spans="1:13" s="9" customFormat="1" ht="72.75" customHeight="1" x14ac:dyDescent="0.2">
      <c r="A111" s="89">
        <f>A106+1</f>
        <v>18</v>
      </c>
      <c r="B111" s="90" t="s">
        <v>40</v>
      </c>
      <c r="C111" s="121" t="s">
        <v>9</v>
      </c>
      <c r="D111" s="92">
        <v>0.42199999999999999</v>
      </c>
      <c r="E111" s="93" t="s">
        <v>15</v>
      </c>
      <c r="F111" s="118" t="s">
        <v>9</v>
      </c>
      <c r="G111" s="60">
        <f>D112*0.029/100</f>
        <v>2E-3</v>
      </c>
      <c r="H111" s="120" t="s">
        <v>23</v>
      </c>
      <c r="I111" s="93" t="s">
        <v>34</v>
      </c>
      <c r="J111" s="118" t="s">
        <v>9</v>
      </c>
      <c r="K111" s="60">
        <f>D112*0.029/100</f>
        <v>2E-3</v>
      </c>
      <c r="L111" s="120" t="s">
        <v>11</v>
      </c>
      <c r="M111" s="29"/>
    </row>
    <row r="112" spans="1:13" s="14" customFormat="1" ht="48" customHeight="1" x14ac:dyDescent="0.2">
      <c r="A112" s="146"/>
      <c r="B112" s="148" t="s">
        <v>16</v>
      </c>
      <c r="C112" s="149" t="s">
        <v>12</v>
      </c>
      <c r="D112" s="150">
        <f>ROUND(D111*0.323/0.5/0.04,2)</f>
        <v>6.82</v>
      </c>
      <c r="E112" s="151" t="s">
        <v>17</v>
      </c>
      <c r="F112" s="143" t="s">
        <v>9</v>
      </c>
      <c r="G112" s="144">
        <f>(K112+(K113*0.04))*0.6</f>
        <v>9.2999999999999992E-3</v>
      </c>
      <c r="H112" s="145" t="s">
        <v>18</v>
      </c>
      <c r="I112" s="117" t="s">
        <v>35</v>
      </c>
      <c r="J112" s="118" t="s">
        <v>10</v>
      </c>
      <c r="K112" s="119">
        <f>D112*0.008/100</f>
        <v>5.0000000000000001E-4</v>
      </c>
      <c r="L112" s="120" t="s">
        <v>11</v>
      </c>
      <c r="M112" s="1"/>
    </row>
    <row r="113" spans="1:13" s="14" customFormat="1" ht="23.25" customHeight="1" x14ac:dyDescent="0.2">
      <c r="A113" s="147"/>
      <c r="B113" s="148"/>
      <c r="C113" s="149"/>
      <c r="D113" s="150"/>
      <c r="E113" s="151"/>
      <c r="F113" s="143"/>
      <c r="G113" s="144"/>
      <c r="H113" s="145"/>
      <c r="I113" s="117" t="s">
        <v>36</v>
      </c>
      <c r="J113" s="118" t="s">
        <v>12</v>
      </c>
      <c r="K113" s="119">
        <f>D112*5.5/100</f>
        <v>0.37509999999999999</v>
      </c>
      <c r="L113" s="120" t="s">
        <v>11</v>
      </c>
      <c r="M113" s="1"/>
    </row>
    <row r="114" spans="1:13" s="131" customFormat="1" x14ac:dyDescent="0.2">
      <c r="A114" s="122"/>
      <c r="B114" s="123" t="s">
        <v>69</v>
      </c>
      <c r="C114" s="124"/>
      <c r="D114" s="125"/>
      <c r="E114" s="126"/>
      <c r="F114" s="127"/>
      <c r="G114" s="128"/>
      <c r="H114" s="129"/>
      <c r="I114" s="126"/>
      <c r="J114" s="127"/>
      <c r="K114" s="128"/>
      <c r="L114" s="129"/>
      <c r="M114" s="130"/>
    </row>
    <row r="115" spans="1:13" s="9" customFormat="1" ht="72.75" customHeight="1" x14ac:dyDescent="0.2">
      <c r="A115" s="89">
        <f>A111+1</f>
        <v>19</v>
      </c>
      <c r="B115" s="90" t="s">
        <v>40</v>
      </c>
      <c r="C115" s="121" t="s">
        <v>9</v>
      </c>
      <c r="D115" s="92">
        <v>0.42199999999999999</v>
      </c>
      <c r="E115" s="93" t="s">
        <v>15</v>
      </c>
      <c r="F115" s="118" t="s">
        <v>9</v>
      </c>
      <c r="G115" s="60">
        <f>D116*0.029/100</f>
        <v>2E-3</v>
      </c>
      <c r="H115" s="120" t="s">
        <v>23</v>
      </c>
      <c r="I115" s="93" t="s">
        <v>34</v>
      </c>
      <c r="J115" s="118" t="s">
        <v>9</v>
      </c>
      <c r="K115" s="60">
        <f>D116*0.029/100</f>
        <v>2E-3</v>
      </c>
      <c r="L115" s="120" t="s">
        <v>11</v>
      </c>
      <c r="M115" s="29"/>
    </row>
    <row r="116" spans="1:13" s="14" customFormat="1" ht="48" customHeight="1" x14ac:dyDescent="0.2">
      <c r="A116" s="146"/>
      <c r="B116" s="148" t="s">
        <v>16</v>
      </c>
      <c r="C116" s="149" t="s">
        <v>12</v>
      </c>
      <c r="D116" s="150">
        <f>ROUND(D115*0.323/0.5/0.04,2)</f>
        <v>6.82</v>
      </c>
      <c r="E116" s="151" t="s">
        <v>17</v>
      </c>
      <c r="F116" s="143" t="s">
        <v>9</v>
      </c>
      <c r="G116" s="144">
        <f>(K116+(K117*0.04))*0.6</f>
        <v>9.2999999999999992E-3</v>
      </c>
      <c r="H116" s="145" t="s">
        <v>18</v>
      </c>
      <c r="I116" s="117" t="s">
        <v>35</v>
      </c>
      <c r="J116" s="118" t="s">
        <v>10</v>
      </c>
      <c r="K116" s="119">
        <f>D116*0.008/100</f>
        <v>5.0000000000000001E-4</v>
      </c>
      <c r="L116" s="120" t="s">
        <v>11</v>
      </c>
      <c r="M116" s="1"/>
    </row>
    <row r="117" spans="1:13" s="14" customFormat="1" ht="23.25" customHeight="1" x14ac:dyDescent="0.2">
      <c r="A117" s="147"/>
      <c r="B117" s="148"/>
      <c r="C117" s="149"/>
      <c r="D117" s="150"/>
      <c r="E117" s="151"/>
      <c r="F117" s="143"/>
      <c r="G117" s="144"/>
      <c r="H117" s="145"/>
      <c r="I117" s="117" t="s">
        <v>36</v>
      </c>
      <c r="J117" s="118" t="s">
        <v>12</v>
      </c>
      <c r="K117" s="119">
        <f>D116*5.5/100</f>
        <v>0.37509999999999999</v>
      </c>
      <c r="L117" s="120" t="s">
        <v>11</v>
      </c>
      <c r="M117" s="1"/>
    </row>
    <row r="118" spans="1:13" s="9" customFormat="1" ht="30" customHeight="1" x14ac:dyDescent="0.2">
      <c r="A118" s="152" t="s">
        <v>70</v>
      </c>
      <c r="B118" s="153"/>
      <c r="C118" s="153"/>
      <c r="D118" s="153"/>
      <c r="E118" s="153"/>
      <c r="F118" s="153"/>
      <c r="G118" s="153"/>
      <c r="H118" s="153"/>
      <c r="I118" s="153"/>
      <c r="J118" s="153"/>
      <c r="K118" s="153"/>
      <c r="L118" s="154"/>
      <c r="M118" s="29"/>
    </row>
    <row r="119" spans="1:13" s="131" customFormat="1" x14ac:dyDescent="0.2">
      <c r="A119" s="122"/>
      <c r="B119" s="155" t="s">
        <v>71</v>
      </c>
      <c r="C119" s="156"/>
      <c r="D119" s="157"/>
      <c r="E119" s="126"/>
      <c r="F119" s="127"/>
      <c r="G119" s="128"/>
      <c r="H119" s="129"/>
      <c r="I119" s="126"/>
      <c r="J119" s="127"/>
      <c r="K119" s="128"/>
      <c r="L119" s="129"/>
      <c r="M119" s="130"/>
    </row>
    <row r="120" spans="1:13" s="9" customFormat="1" ht="72.75" customHeight="1" x14ac:dyDescent="0.2">
      <c r="A120" s="89">
        <f>A115+1</f>
        <v>20</v>
      </c>
      <c r="B120" s="90" t="s">
        <v>40</v>
      </c>
      <c r="C120" s="121" t="s">
        <v>9</v>
      </c>
      <c r="D120" s="92">
        <v>0.42199999999999999</v>
      </c>
      <c r="E120" s="93" t="s">
        <v>15</v>
      </c>
      <c r="F120" s="118" t="s">
        <v>9</v>
      </c>
      <c r="G120" s="60">
        <f>D121*0.029/100</f>
        <v>2E-3</v>
      </c>
      <c r="H120" s="120" t="s">
        <v>23</v>
      </c>
      <c r="I120" s="93" t="s">
        <v>34</v>
      </c>
      <c r="J120" s="118" t="s">
        <v>9</v>
      </c>
      <c r="K120" s="60">
        <f>D121*0.029/100</f>
        <v>2E-3</v>
      </c>
      <c r="L120" s="120" t="s">
        <v>11</v>
      </c>
      <c r="M120" s="29"/>
    </row>
    <row r="121" spans="1:13" s="14" customFormat="1" ht="48" customHeight="1" x14ac:dyDescent="0.2">
      <c r="A121" s="146"/>
      <c r="B121" s="148" t="s">
        <v>16</v>
      </c>
      <c r="C121" s="149" t="s">
        <v>12</v>
      </c>
      <c r="D121" s="150">
        <f>ROUND(D120*0.323/0.5/0.04,2)</f>
        <v>6.82</v>
      </c>
      <c r="E121" s="151" t="s">
        <v>17</v>
      </c>
      <c r="F121" s="143" t="s">
        <v>9</v>
      </c>
      <c r="G121" s="144">
        <f>(K121+(K122*0.04))*0.6</f>
        <v>9.2999999999999992E-3</v>
      </c>
      <c r="H121" s="145" t="s">
        <v>18</v>
      </c>
      <c r="I121" s="117" t="s">
        <v>35</v>
      </c>
      <c r="J121" s="118" t="s">
        <v>10</v>
      </c>
      <c r="K121" s="119">
        <f>D121*0.008/100</f>
        <v>5.0000000000000001E-4</v>
      </c>
      <c r="L121" s="120" t="s">
        <v>11</v>
      </c>
      <c r="M121" s="1"/>
    </row>
    <row r="122" spans="1:13" s="14" customFormat="1" ht="23.25" customHeight="1" x14ac:dyDescent="0.2">
      <c r="A122" s="147"/>
      <c r="B122" s="148"/>
      <c r="C122" s="149"/>
      <c r="D122" s="150"/>
      <c r="E122" s="151"/>
      <c r="F122" s="143"/>
      <c r="G122" s="144"/>
      <c r="H122" s="145"/>
      <c r="I122" s="117" t="s">
        <v>36</v>
      </c>
      <c r="J122" s="118" t="s">
        <v>12</v>
      </c>
      <c r="K122" s="119">
        <f>D121*5.5/100</f>
        <v>0.37509999999999999</v>
      </c>
      <c r="L122" s="120" t="s">
        <v>11</v>
      </c>
      <c r="M122" s="1"/>
    </row>
    <row r="123" spans="1:13" s="9" customFormat="1" ht="30" customHeight="1" x14ac:dyDescent="0.2">
      <c r="A123" s="152" t="s">
        <v>72</v>
      </c>
      <c r="B123" s="153"/>
      <c r="C123" s="153"/>
      <c r="D123" s="153"/>
      <c r="E123" s="153"/>
      <c r="F123" s="153"/>
      <c r="G123" s="153"/>
      <c r="H123" s="153"/>
      <c r="I123" s="153"/>
      <c r="J123" s="153"/>
      <c r="K123" s="153"/>
      <c r="L123" s="154"/>
      <c r="M123" s="29"/>
    </row>
    <row r="124" spans="1:13" s="131" customFormat="1" x14ac:dyDescent="0.2">
      <c r="A124" s="122"/>
      <c r="B124" s="123" t="s">
        <v>73</v>
      </c>
      <c r="C124" s="124"/>
      <c r="D124" s="125"/>
      <c r="E124" s="126"/>
      <c r="F124" s="127"/>
      <c r="G124" s="128"/>
      <c r="H124" s="129"/>
      <c r="I124" s="126"/>
      <c r="J124" s="127"/>
      <c r="K124" s="128"/>
      <c r="L124" s="129"/>
      <c r="M124" s="130"/>
    </row>
    <row r="125" spans="1:13" s="9" customFormat="1" ht="72.75" customHeight="1" x14ac:dyDescent="0.2">
      <c r="A125" s="89">
        <f>A120+1</f>
        <v>21</v>
      </c>
      <c r="B125" s="90" t="s">
        <v>40</v>
      </c>
      <c r="C125" s="121" t="s">
        <v>9</v>
      </c>
      <c r="D125" s="92">
        <v>0.42199999999999999</v>
      </c>
      <c r="E125" s="93" t="s">
        <v>15</v>
      </c>
      <c r="F125" s="118" t="s">
        <v>9</v>
      </c>
      <c r="G125" s="60">
        <f>D126*0.029/100</f>
        <v>2E-3</v>
      </c>
      <c r="H125" s="120" t="s">
        <v>23</v>
      </c>
      <c r="I125" s="93" t="s">
        <v>34</v>
      </c>
      <c r="J125" s="118" t="s">
        <v>9</v>
      </c>
      <c r="K125" s="60">
        <f>D126*0.029/100</f>
        <v>2E-3</v>
      </c>
      <c r="L125" s="120" t="s">
        <v>11</v>
      </c>
      <c r="M125" s="29"/>
    </row>
    <row r="126" spans="1:13" s="14" customFormat="1" ht="48" customHeight="1" x14ac:dyDescent="0.2">
      <c r="A126" s="146"/>
      <c r="B126" s="148" t="s">
        <v>16</v>
      </c>
      <c r="C126" s="149" t="s">
        <v>12</v>
      </c>
      <c r="D126" s="150">
        <f>ROUND(D125*0.323/0.5/0.04,2)</f>
        <v>6.82</v>
      </c>
      <c r="E126" s="151" t="s">
        <v>17</v>
      </c>
      <c r="F126" s="143" t="s">
        <v>9</v>
      </c>
      <c r="G126" s="144">
        <f>(K126+(K127*0.04))*0.6</f>
        <v>9.2999999999999992E-3</v>
      </c>
      <c r="H126" s="145" t="s">
        <v>18</v>
      </c>
      <c r="I126" s="117" t="s">
        <v>35</v>
      </c>
      <c r="J126" s="118" t="s">
        <v>10</v>
      </c>
      <c r="K126" s="119">
        <f>D126*0.008/100</f>
        <v>5.0000000000000001E-4</v>
      </c>
      <c r="L126" s="120" t="s">
        <v>11</v>
      </c>
      <c r="M126" s="1"/>
    </row>
    <row r="127" spans="1:13" s="14" customFormat="1" ht="23.25" customHeight="1" x14ac:dyDescent="0.2">
      <c r="A127" s="147"/>
      <c r="B127" s="148"/>
      <c r="C127" s="149"/>
      <c r="D127" s="150"/>
      <c r="E127" s="151"/>
      <c r="F127" s="143"/>
      <c r="G127" s="144"/>
      <c r="H127" s="145"/>
      <c r="I127" s="117" t="s">
        <v>36</v>
      </c>
      <c r="J127" s="118" t="s">
        <v>12</v>
      </c>
      <c r="K127" s="119">
        <f>D126*5.5/100</f>
        <v>0.37509999999999999</v>
      </c>
      <c r="L127" s="120" t="s">
        <v>11</v>
      </c>
      <c r="M127" s="1"/>
    </row>
    <row r="128" spans="1:13" s="131" customFormat="1" x14ac:dyDescent="0.2">
      <c r="A128" s="122"/>
      <c r="B128" s="123" t="s">
        <v>74</v>
      </c>
      <c r="C128" s="124"/>
      <c r="D128" s="125"/>
      <c r="E128" s="126"/>
      <c r="F128" s="127"/>
      <c r="G128" s="128"/>
      <c r="H128" s="129"/>
      <c r="I128" s="126"/>
      <c r="J128" s="127"/>
      <c r="K128" s="128"/>
      <c r="L128" s="129"/>
      <c r="M128" s="130"/>
    </row>
    <row r="129" spans="1:13" s="9" customFormat="1" ht="72.75" customHeight="1" x14ac:dyDescent="0.2">
      <c r="A129" s="89">
        <f>A125+1</f>
        <v>22</v>
      </c>
      <c r="B129" s="90" t="s">
        <v>40</v>
      </c>
      <c r="C129" s="121" t="s">
        <v>9</v>
      </c>
      <c r="D129" s="92">
        <v>0.42199999999999999</v>
      </c>
      <c r="E129" s="93" t="s">
        <v>15</v>
      </c>
      <c r="F129" s="118" t="s">
        <v>9</v>
      </c>
      <c r="G129" s="60">
        <f>D130*0.029/100</f>
        <v>2E-3</v>
      </c>
      <c r="H129" s="120" t="s">
        <v>23</v>
      </c>
      <c r="I129" s="93" t="s">
        <v>34</v>
      </c>
      <c r="J129" s="118" t="s">
        <v>9</v>
      </c>
      <c r="K129" s="60">
        <f>D130*0.029/100</f>
        <v>2E-3</v>
      </c>
      <c r="L129" s="120" t="s">
        <v>11</v>
      </c>
      <c r="M129" s="29"/>
    </row>
    <row r="130" spans="1:13" s="14" customFormat="1" ht="48" customHeight="1" x14ac:dyDescent="0.2">
      <c r="A130" s="146"/>
      <c r="B130" s="148" t="s">
        <v>16</v>
      </c>
      <c r="C130" s="149" t="s">
        <v>12</v>
      </c>
      <c r="D130" s="150">
        <f>ROUND(D129*0.323/0.5/0.04,2)</f>
        <v>6.82</v>
      </c>
      <c r="E130" s="151" t="s">
        <v>17</v>
      </c>
      <c r="F130" s="143" t="s">
        <v>9</v>
      </c>
      <c r="G130" s="144">
        <f>(K130+(K131*0.04))*0.6</f>
        <v>9.2999999999999992E-3</v>
      </c>
      <c r="H130" s="145" t="s">
        <v>18</v>
      </c>
      <c r="I130" s="117" t="s">
        <v>35</v>
      </c>
      <c r="J130" s="118" t="s">
        <v>10</v>
      </c>
      <c r="K130" s="119">
        <f>D130*0.008/100</f>
        <v>5.0000000000000001E-4</v>
      </c>
      <c r="L130" s="120" t="s">
        <v>11</v>
      </c>
      <c r="M130" s="1"/>
    </row>
    <row r="131" spans="1:13" s="14" customFormat="1" ht="23.25" customHeight="1" x14ac:dyDescent="0.2">
      <c r="A131" s="147"/>
      <c r="B131" s="148"/>
      <c r="C131" s="149"/>
      <c r="D131" s="150"/>
      <c r="E131" s="151"/>
      <c r="F131" s="143"/>
      <c r="G131" s="144"/>
      <c r="H131" s="145"/>
      <c r="I131" s="117" t="s">
        <v>36</v>
      </c>
      <c r="J131" s="118" t="s">
        <v>12</v>
      </c>
      <c r="K131" s="119">
        <f>D130*5.5/100</f>
        <v>0.37509999999999999</v>
      </c>
      <c r="L131" s="120" t="s">
        <v>11</v>
      </c>
      <c r="M131" s="1"/>
    </row>
    <row r="132" spans="1:13" s="9" customFormat="1" ht="30" customHeight="1" x14ac:dyDescent="0.2">
      <c r="A132" s="152" t="s">
        <v>75</v>
      </c>
      <c r="B132" s="153"/>
      <c r="C132" s="153"/>
      <c r="D132" s="153"/>
      <c r="E132" s="153"/>
      <c r="F132" s="153"/>
      <c r="G132" s="153"/>
      <c r="H132" s="153"/>
      <c r="I132" s="153"/>
      <c r="J132" s="153"/>
      <c r="K132" s="153"/>
      <c r="L132" s="154"/>
      <c r="M132" s="29"/>
    </row>
    <row r="133" spans="1:13" s="131" customFormat="1" x14ac:dyDescent="0.2">
      <c r="A133" s="122"/>
      <c r="B133" s="123" t="s">
        <v>76</v>
      </c>
      <c r="C133" s="124"/>
      <c r="D133" s="125"/>
      <c r="E133" s="126"/>
      <c r="F133" s="127"/>
      <c r="G133" s="128"/>
      <c r="H133" s="129"/>
      <c r="I133" s="126"/>
      <c r="J133" s="127"/>
      <c r="K133" s="128"/>
      <c r="L133" s="129"/>
      <c r="M133" s="130"/>
    </row>
    <row r="134" spans="1:13" s="9" customFormat="1" ht="72.75" customHeight="1" x14ac:dyDescent="0.2">
      <c r="A134" s="89">
        <f>A129+1</f>
        <v>23</v>
      </c>
      <c r="B134" s="90" t="s">
        <v>40</v>
      </c>
      <c r="C134" s="121" t="s">
        <v>9</v>
      </c>
      <c r="D134" s="92">
        <v>0.42199999999999999</v>
      </c>
      <c r="E134" s="93" t="s">
        <v>15</v>
      </c>
      <c r="F134" s="118" t="s">
        <v>9</v>
      </c>
      <c r="G134" s="60">
        <f>D135*0.029/100</f>
        <v>2E-3</v>
      </c>
      <c r="H134" s="120" t="s">
        <v>23</v>
      </c>
      <c r="I134" s="93" t="s">
        <v>34</v>
      </c>
      <c r="J134" s="118" t="s">
        <v>9</v>
      </c>
      <c r="K134" s="60">
        <f>D135*0.029/100</f>
        <v>2E-3</v>
      </c>
      <c r="L134" s="120" t="s">
        <v>11</v>
      </c>
      <c r="M134" s="29"/>
    </row>
    <row r="135" spans="1:13" s="14" customFormat="1" ht="48" customHeight="1" x14ac:dyDescent="0.2">
      <c r="A135" s="146"/>
      <c r="B135" s="148" t="s">
        <v>16</v>
      </c>
      <c r="C135" s="149" t="s">
        <v>12</v>
      </c>
      <c r="D135" s="150">
        <f>ROUND(D134*0.323/0.5/0.04,2)</f>
        <v>6.82</v>
      </c>
      <c r="E135" s="151" t="s">
        <v>17</v>
      </c>
      <c r="F135" s="143" t="s">
        <v>9</v>
      </c>
      <c r="G135" s="144">
        <f>(K135+(K136*0.04))*0.6</f>
        <v>9.2999999999999992E-3</v>
      </c>
      <c r="H135" s="145" t="s">
        <v>18</v>
      </c>
      <c r="I135" s="117" t="s">
        <v>35</v>
      </c>
      <c r="J135" s="118" t="s">
        <v>10</v>
      </c>
      <c r="K135" s="119">
        <f>D135*0.008/100</f>
        <v>5.0000000000000001E-4</v>
      </c>
      <c r="L135" s="120" t="s">
        <v>11</v>
      </c>
      <c r="M135" s="1"/>
    </row>
    <row r="136" spans="1:13" s="14" customFormat="1" ht="23.25" customHeight="1" x14ac:dyDescent="0.2">
      <c r="A136" s="147"/>
      <c r="B136" s="148"/>
      <c r="C136" s="149"/>
      <c r="D136" s="150"/>
      <c r="E136" s="151"/>
      <c r="F136" s="143"/>
      <c r="G136" s="144"/>
      <c r="H136" s="145"/>
      <c r="I136" s="117" t="s">
        <v>36</v>
      </c>
      <c r="J136" s="118" t="s">
        <v>12</v>
      </c>
      <c r="K136" s="119">
        <f>D135*5.5/100</f>
        <v>0.37509999999999999</v>
      </c>
      <c r="L136" s="120" t="s">
        <v>11</v>
      </c>
      <c r="M136" s="1"/>
    </row>
    <row r="137" spans="1:13" s="131" customFormat="1" x14ac:dyDescent="0.2">
      <c r="A137" s="122"/>
      <c r="B137" s="123" t="s">
        <v>77</v>
      </c>
      <c r="C137" s="124"/>
      <c r="D137" s="125"/>
      <c r="E137" s="126"/>
      <c r="F137" s="127"/>
      <c r="G137" s="128"/>
      <c r="H137" s="129"/>
      <c r="I137" s="126"/>
      <c r="J137" s="127"/>
      <c r="K137" s="128"/>
      <c r="L137" s="129"/>
      <c r="M137" s="130"/>
    </row>
    <row r="138" spans="1:13" s="9" customFormat="1" ht="72.75" customHeight="1" x14ac:dyDescent="0.2">
      <c r="A138" s="89">
        <f>A134+1</f>
        <v>24</v>
      </c>
      <c r="B138" s="90" t="s">
        <v>40</v>
      </c>
      <c r="C138" s="121" t="s">
        <v>9</v>
      </c>
      <c r="D138" s="92">
        <v>0.42199999999999999</v>
      </c>
      <c r="E138" s="93" t="s">
        <v>15</v>
      </c>
      <c r="F138" s="118" t="s">
        <v>9</v>
      </c>
      <c r="G138" s="60">
        <f>D139*0.029/100</f>
        <v>2E-3</v>
      </c>
      <c r="H138" s="120" t="s">
        <v>23</v>
      </c>
      <c r="I138" s="93" t="s">
        <v>34</v>
      </c>
      <c r="J138" s="118" t="s">
        <v>9</v>
      </c>
      <c r="K138" s="60">
        <f>D139*0.029/100</f>
        <v>2E-3</v>
      </c>
      <c r="L138" s="120" t="s">
        <v>11</v>
      </c>
      <c r="M138" s="29"/>
    </row>
    <row r="139" spans="1:13" s="14" customFormat="1" ht="48" customHeight="1" x14ac:dyDescent="0.2">
      <c r="A139" s="146"/>
      <c r="B139" s="148" t="s">
        <v>16</v>
      </c>
      <c r="C139" s="149" t="s">
        <v>12</v>
      </c>
      <c r="D139" s="150">
        <f>ROUND(D138*0.323/0.5/0.04,2)</f>
        <v>6.82</v>
      </c>
      <c r="E139" s="151" t="s">
        <v>17</v>
      </c>
      <c r="F139" s="143" t="s">
        <v>9</v>
      </c>
      <c r="G139" s="144">
        <f>(K139+(K140*0.04))*0.6</f>
        <v>9.2999999999999992E-3</v>
      </c>
      <c r="H139" s="145" t="s">
        <v>18</v>
      </c>
      <c r="I139" s="117" t="s">
        <v>35</v>
      </c>
      <c r="J139" s="118" t="s">
        <v>10</v>
      </c>
      <c r="K139" s="119">
        <f>D139*0.008/100</f>
        <v>5.0000000000000001E-4</v>
      </c>
      <c r="L139" s="120" t="s">
        <v>11</v>
      </c>
      <c r="M139" s="1"/>
    </row>
    <row r="140" spans="1:13" s="14" customFormat="1" ht="23.25" customHeight="1" x14ac:dyDescent="0.2">
      <c r="A140" s="147"/>
      <c r="B140" s="148"/>
      <c r="C140" s="149"/>
      <c r="D140" s="150"/>
      <c r="E140" s="151"/>
      <c r="F140" s="143"/>
      <c r="G140" s="144"/>
      <c r="H140" s="145"/>
      <c r="I140" s="117" t="s">
        <v>36</v>
      </c>
      <c r="J140" s="118" t="s">
        <v>12</v>
      </c>
      <c r="K140" s="119">
        <f>D139*5.5/100</f>
        <v>0.37509999999999999</v>
      </c>
      <c r="L140" s="120" t="s">
        <v>11</v>
      </c>
      <c r="M140" s="1"/>
    </row>
    <row r="141" spans="1:13" s="9" customFormat="1" ht="30" customHeight="1" x14ac:dyDescent="0.2">
      <c r="A141" s="152" t="s">
        <v>78</v>
      </c>
      <c r="B141" s="153"/>
      <c r="C141" s="153"/>
      <c r="D141" s="153"/>
      <c r="E141" s="153"/>
      <c r="F141" s="153"/>
      <c r="G141" s="153"/>
      <c r="H141" s="153"/>
      <c r="I141" s="153"/>
      <c r="J141" s="153"/>
      <c r="K141" s="153"/>
      <c r="L141" s="154"/>
      <c r="M141" s="29"/>
    </row>
    <row r="142" spans="1:13" s="131" customFormat="1" x14ac:dyDescent="0.2">
      <c r="A142" s="122"/>
      <c r="B142" s="155" t="s">
        <v>79</v>
      </c>
      <c r="C142" s="156"/>
      <c r="D142" s="157"/>
      <c r="E142" s="126"/>
      <c r="F142" s="127"/>
      <c r="G142" s="128"/>
      <c r="H142" s="129"/>
      <c r="I142" s="126"/>
      <c r="J142" s="127"/>
      <c r="K142" s="128"/>
      <c r="L142" s="129"/>
      <c r="M142" s="130"/>
    </row>
    <row r="143" spans="1:13" s="9" customFormat="1" ht="72.75" customHeight="1" x14ac:dyDescent="0.2">
      <c r="A143" s="89">
        <f>A138+1</f>
        <v>25</v>
      </c>
      <c r="B143" s="90" t="s">
        <v>40</v>
      </c>
      <c r="C143" s="121" t="s">
        <v>9</v>
      </c>
      <c r="D143" s="92">
        <v>0.42199999999999999</v>
      </c>
      <c r="E143" s="93" t="s">
        <v>15</v>
      </c>
      <c r="F143" s="118" t="s">
        <v>9</v>
      </c>
      <c r="G143" s="60">
        <f>D144*0.029/100</f>
        <v>2E-3</v>
      </c>
      <c r="H143" s="120" t="s">
        <v>23</v>
      </c>
      <c r="I143" s="93" t="s">
        <v>34</v>
      </c>
      <c r="J143" s="118" t="s">
        <v>9</v>
      </c>
      <c r="K143" s="60">
        <f>D144*0.029/100</f>
        <v>2E-3</v>
      </c>
      <c r="L143" s="120" t="s">
        <v>11</v>
      </c>
      <c r="M143" s="29"/>
    </row>
    <row r="144" spans="1:13" s="14" customFormat="1" ht="48" customHeight="1" x14ac:dyDescent="0.2">
      <c r="A144" s="146"/>
      <c r="B144" s="148" t="s">
        <v>16</v>
      </c>
      <c r="C144" s="149" t="s">
        <v>12</v>
      </c>
      <c r="D144" s="150">
        <f>ROUND(D143*0.323/0.5/0.04,2)</f>
        <v>6.82</v>
      </c>
      <c r="E144" s="151" t="s">
        <v>17</v>
      </c>
      <c r="F144" s="143" t="s">
        <v>9</v>
      </c>
      <c r="G144" s="144">
        <f>(K144+(K145*0.04))*0.6</f>
        <v>9.2999999999999992E-3</v>
      </c>
      <c r="H144" s="145" t="s">
        <v>18</v>
      </c>
      <c r="I144" s="117" t="s">
        <v>35</v>
      </c>
      <c r="J144" s="118" t="s">
        <v>10</v>
      </c>
      <c r="K144" s="119">
        <f>D144*0.008/100</f>
        <v>5.0000000000000001E-4</v>
      </c>
      <c r="L144" s="120" t="s">
        <v>11</v>
      </c>
      <c r="M144" s="1"/>
    </row>
    <row r="145" spans="1:45" s="14" customFormat="1" ht="23.25" customHeight="1" x14ac:dyDescent="0.2">
      <c r="A145" s="147"/>
      <c r="B145" s="148"/>
      <c r="C145" s="149"/>
      <c r="D145" s="150"/>
      <c r="E145" s="151"/>
      <c r="F145" s="143"/>
      <c r="G145" s="144"/>
      <c r="H145" s="145"/>
      <c r="I145" s="117" t="s">
        <v>36</v>
      </c>
      <c r="J145" s="118" t="s">
        <v>12</v>
      </c>
      <c r="K145" s="119">
        <f>D144*5.5/100</f>
        <v>0.37509999999999999</v>
      </c>
      <c r="L145" s="120" t="s">
        <v>11</v>
      </c>
      <c r="M145" s="1"/>
    </row>
    <row r="146" spans="1:45" s="48" customFormat="1" x14ac:dyDescent="0.2">
      <c r="A146" s="46"/>
      <c r="B146" s="40" t="s">
        <v>24</v>
      </c>
      <c r="C146" s="47"/>
      <c r="E146" s="52"/>
      <c r="F146" s="40"/>
      <c r="G146" s="49"/>
      <c r="H146" s="50"/>
      <c r="I146" s="51"/>
      <c r="J146" s="49"/>
      <c r="K146" s="49"/>
      <c r="L146" s="49"/>
      <c r="O146" s="43"/>
      <c r="Q146" s="44"/>
      <c r="R146" s="4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</row>
    <row r="147" spans="1:45" s="17" customFormat="1" x14ac:dyDescent="0.2">
      <c r="A147" s="19"/>
      <c r="B147" s="97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1"/>
    </row>
    <row r="148" spans="1:45" s="17" customFormat="1" x14ac:dyDescent="0.2">
      <c r="A148" s="19"/>
      <c r="B148" s="97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1"/>
    </row>
    <row r="149" spans="1:45" s="17" customFormat="1" x14ac:dyDescent="0.2">
      <c r="A149" s="19"/>
      <c r="B149" s="97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1"/>
    </row>
    <row r="150" spans="1:45" s="17" customFormat="1" x14ac:dyDescent="0.2">
      <c r="A150" s="19"/>
      <c r="B150" s="97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1"/>
    </row>
    <row r="151" spans="1:45" s="17" customFormat="1" x14ac:dyDescent="0.2">
      <c r="A151" s="19"/>
      <c r="B151" s="97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1"/>
    </row>
    <row r="152" spans="1:45" s="17" customFormat="1" x14ac:dyDescent="0.2">
      <c r="A152" s="132"/>
      <c r="B152" s="132"/>
      <c r="C152" s="133"/>
      <c r="D152" s="133"/>
      <c r="E152" s="27"/>
      <c r="F152" s="22" t="s">
        <v>14</v>
      </c>
      <c r="G152" s="21"/>
      <c r="H152" s="21"/>
      <c r="I152" s="21"/>
      <c r="J152" s="21"/>
      <c r="K152" s="21"/>
      <c r="L152" s="21"/>
      <c r="M152" s="1"/>
    </row>
    <row r="153" spans="1:45" s="21" customFormat="1" x14ac:dyDescent="0.2">
      <c r="A153" s="134"/>
      <c r="B153" s="133"/>
      <c r="C153" s="133"/>
      <c r="D153" s="133"/>
      <c r="E153" s="27"/>
      <c r="F153" s="138" t="s">
        <v>28</v>
      </c>
      <c r="G153" s="139"/>
      <c r="H153" s="139"/>
      <c r="I153" s="139"/>
      <c r="J153" s="140"/>
      <c r="K153" s="141" t="s">
        <v>29</v>
      </c>
      <c r="M153" s="31"/>
      <c r="N153" s="24"/>
    </row>
    <row r="154" spans="1:45" s="21" customFormat="1" x14ac:dyDescent="0.2">
      <c r="A154" s="133"/>
      <c r="B154" s="133"/>
      <c r="C154" s="133"/>
      <c r="D154" s="133"/>
      <c r="E154" s="27"/>
      <c r="F154" s="142"/>
      <c r="G154" s="142"/>
      <c r="H154" s="142"/>
      <c r="I154" s="142"/>
      <c r="J154" s="142"/>
      <c r="K154" s="142"/>
      <c r="M154" s="31"/>
      <c r="N154" s="24"/>
    </row>
    <row r="155" spans="1:45" s="21" customFormat="1" x14ac:dyDescent="0.2">
      <c r="A155" s="135"/>
      <c r="B155" s="133"/>
      <c r="C155" s="133"/>
      <c r="D155" s="133"/>
      <c r="E155" s="27"/>
      <c r="F155" s="140" t="s">
        <v>94</v>
      </c>
      <c r="G155" s="140"/>
      <c r="H155" s="140"/>
      <c r="I155" s="140"/>
      <c r="J155" s="140"/>
      <c r="K155" s="141" t="s">
        <v>95</v>
      </c>
      <c r="M155" s="32"/>
      <c r="N155" s="26"/>
      <c r="O155" s="27"/>
      <c r="P155" s="27"/>
      <c r="Q155" s="27"/>
      <c r="R155" s="27"/>
      <c r="S155" s="27"/>
      <c r="T155" s="27"/>
      <c r="U155" s="27"/>
    </row>
    <row r="156" spans="1:45" s="21" customFormat="1" x14ac:dyDescent="0.2">
      <c r="A156" s="136"/>
      <c r="B156" s="137"/>
      <c r="C156" s="137"/>
      <c r="D156" s="133"/>
      <c r="E156" s="27"/>
      <c r="F156" s="142"/>
      <c r="G156" s="142"/>
      <c r="H156" s="142"/>
      <c r="I156" s="142"/>
      <c r="J156" s="142"/>
      <c r="K156" s="142"/>
      <c r="M156" s="32"/>
      <c r="N156" s="26"/>
      <c r="O156" s="27"/>
      <c r="P156" s="27"/>
      <c r="Q156" s="27"/>
      <c r="R156" s="27"/>
      <c r="S156" s="27"/>
      <c r="T156" s="27"/>
      <c r="U156" s="27"/>
    </row>
    <row r="157" spans="1:45" s="14" customFormat="1" x14ac:dyDescent="0.2">
      <c r="A157" s="53"/>
      <c r="B157" s="54"/>
      <c r="C157" s="55"/>
      <c r="D157" s="55"/>
      <c r="E157" s="55"/>
      <c r="F157" s="56"/>
      <c r="G157" s="58"/>
      <c r="H157" s="56"/>
      <c r="I157" s="59"/>
      <c r="J157" s="59"/>
      <c r="K157" s="56"/>
      <c r="L157" s="57"/>
      <c r="M157" s="34"/>
    </row>
    <row r="158" spans="1:45" s="39" customFormat="1" x14ac:dyDescent="0.2">
      <c r="A158" s="38"/>
      <c r="B158" s="33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41"/>
    </row>
    <row r="159" spans="1:45" s="14" customFormat="1" ht="12" x14ac:dyDescent="0.2">
      <c r="A159" s="53"/>
      <c r="B159" s="54"/>
      <c r="C159" s="55"/>
      <c r="D159" s="55"/>
      <c r="E159" s="55"/>
      <c r="F159" s="55"/>
      <c r="G159" s="55"/>
      <c r="H159" s="55"/>
      <c r="I159" s="55"/>
      <c r="J159" s="55"/>
      <c r="K159" s="55"/>
      <c r="L159" s="55"/>
      <c r="M159" s="34"/>
    </row>
    <row r="160" spans="1:45" s="14" customFormat="1" ht="12" x14ac:dyDescent="0.2">
      <c r="A160" s="53"/>
      <c r="B160" s="54"/>
      <c r="C160" s="55"/>
      <c r="D160" s="55"/>
      <c r="E160" s="55"/>
      <c r="F160" s="55"/>
      <c r="G160" s="55"/>
      <c r="H160" s="55"/>
      <c r="I160" s="55"/>
      <c r="J160" s="55"/>
      <c r="K160" s="55"/>
      <c r="L160" s="55"/>
      <c r="M160" s="34"/>
    </row>
    <row r="161" spans="1:21" s="14" customFormat="1" ht="12" x14ac:dyDescent="0.2">
      <c r="F161" s="55"/>
      <c r="G161" s="55"/>
      <c r="H161" s="55"/>
      <c r="I161" s="55"/>
      <c r="J161" s="55"/>
      <c r="K161" s="55"/>
      <c r="L161" s="55"/>
      <c r="M161" s="34"/>
    </row>
    <row r="162" spans="1:21" s="14" customFormat="1" x14ac:dyDescent="0.2">
      <c r="F162" s="40"/>
      <c r="G162" s="35"/>
      <c r="H162" s="40"/>
      <c r="I162" s="40"/>
      <c r="J162" s="40"/>
      <c r="K162" s="40"/>
      <c r="L162" s="35"/>
      <c r="M162" s="34"/>
    </row>
    <row r="163" spans="1:21" s="14" customFormat="1" ht="12" x14ac:dyDescent="0.2">
      <c r="F163" s="5"/>
      <c r="G163" s="5"/>
      <c r="H163" s="5"/>
      <c r="I163" s="5"/>
      <c r="J163" s="5"/>
      <c r="K163" s="5"/>
      <c r="L163" s="5"/>
      <c r="M163" s="34"/>
    </row>
    <row r="164" spans="1:21" s="14" customFormat="1" x14ac:dyDescent="0.2">
      <c r="F164" s="40"/>
      <c r="G164" s="35"/>
      <c r="H164" s="40"/>
      <c r="I164" s="40"/>
      <c r="J164" s="40"/>
      <c r="K164" s="40"/>
      <c r="L164" s="35"/>
      <c r="M164" s="34"/>
    </row>
    <row r="165" spans="1:21" s="14" customFormat="1" ht="12" x14ac:dyDescent="0.2">
      <c r="F165" s="55"/>
      <c r="G165" s="55"/>
      <c r="H165" s="55"/>
      <c r="I165" s="55"/>
      <c r="J165" s="55"/>
      <c r="K165" s="55"/>
      <c r="L165" s="55"/>
      <c r="M165" s="34"/>
    </row>
    <row r="166" spans="1:21" s="15" customFormat="1" x14ac:dyDescent="0.2">
      <c r="F166" s="12"/>
      <c r="G166" s="13"/>
      <c r="H166" s="13"/>
      <c r="I166" s="13"/>
      <c r="J166" s="13"/>
      <c r="K166" s="11"/>
      <c r="L166" s="11"/>
      <c r="M166" s="28"/>
      <c r="N166" s="16"/>
    </row>
    <row r="167" spans="1:21" s="4" customFormat="1" x14ac:dyDescent="0.2">
      <c r="F167" s="12"/>
      <c r="G167" s="13"/>
      <c r="H167" s="13"/>
      <c r="I167" s="13"/>
      <c r="J167" s="13"/>
      <c r="K167" s="11"/>
      <c r="L167" s="11"/>
      <c r="M167" s="25"/>
      <c r="N167" s="5"/>
      <c r="O167" s="6"/>
      <c r="P167" s="6"/>
      <c r="Q167" s="6"/>
      <c r="R167" s="6"/>
      <c r="S167" s="6"/>
      <c r="T167" s="6"/>
      <c r="U167" s="6"/>
    </row>
    <row r="168" spans="1:21" s="21" customFormat="1" x14ac:dyDescent="0.2">
      <c r="A168" s="19"/>
      <c r="B168" s="20"/>
      <c r="M168" s="18"/>
      <c r="N168" s="24"/>
    </row>
    <row r="169" spans="1:21" s="17" customFormat="1" x14ac:dyDescent="0.2">
      <c r="A169" s="19"/>
      <c r="B169" s="20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1"/>
    </row>
    <row r="171" spans="1:21" x14ac:dyDescent="0.2">
      <c r="A171" s="110" t="s">
        <v>30</v>
      </c>
      <c r="B171" s="110"/>
      <c r="C171" s="111"/>
      <c r="D171" s="111"/>
      <c r="E171" s="55"/>
    </row>
    <row r="172" spans="1:21" x14ac:dyDescent="0.2">
      <c r="A172" s="112" t="s">
        <v>31</v>
      </c>
      <c r="B172" s="111"/>
      <c r="C172" s="111"/>
      <c r="D172" s="111"/>
      <c r="E172" s="55"/>
      <c r="F172" s="100"/>
      <c r="G172" s="100"/>
      <c r="H172" s="100"/>
      <c r="I172" s="100"/>
      <c r="J172" s="100"/>
      <c r="K172" s="100"/>
      <c r="L172" s="100"/>
    </row>
    <row r="173" spans="1:21" s="10" customFormat="1" x14ac:dyDescent="0.2">
      <c r="A173" s="111"/>
      <c r="B173" s="111"/>
      <c r="C173" s="111"/>
      <c r="D173" s="111"/>
      <c r="E173" s="55"/>
      <c r="F173" s="100"/>
      <c r="G173" s="100"/>
      <c r="H173" s="100"/>
      <c r="I173" s="100"/>
      <c r="J173" s="100"/>
      <c r="K173" s="100"/>
      <c r="L173" s="100"/>
      <c r="M173" s="30"/>
    </row>
    <row r="174" spans="1:21" s="10" customFormat="1" x14ac:dyDescent="0.2">
      <c r="A174" s="113" t="s">
        <v>32</v>
      </c>
      <c r="B174" s="114"/>
      <c r="C174" s="114"/>
      <c r="D174" s="114"/>
      <c r="E174" s="55"/>
      <c r="F174" s="100"/>
      <c r="G174" s="100"/>
      <c r="H174" s="100"/>
      <c r="I174" s="100"/>
      <c r="J174" s="100"/>
      <c r="K174" s="100"/>
      <c r="L174" s="100"/>
      <c r="M174" s="30"/>
    </row>
    <row r="175" spans="1:21" s="10" customFormat="1" x14ac:dyDescent="0.2">
      <c r="A175" s="115" t="s">
        <v>33</v>
      </c>
      <c r="B175" s="116"/>
      <c r="C175" s="116"/>
      <c r="D175" s="111"/>
      <c r="E175" s="55"/>
      <c r="F175" s="100"/>
      <c r="G175" s="100"/>
      <c r="H175" s="100"/>
      <c r="I175" s="100"/>
      <c r="J175" s="100"/>
      <c r="K175" s="100"/>
      <c r="L175" s="100"/>
      <c r="M175" s="30"/>
    </row>
    <row r="176" spans="1:21" s="10" customFormat="1" x14ac:dyDescent="0.2">
      <c r="A176" s="53"/>
      <c r="B176" s="54"/>
      <c r="C176" s="55"/>
      <c r="D176" s="55"/>
      <c r="E176" s="4"/>
      <c r="F176" s="100"/>
      <c r="G176" s="100"/>
      <c r="H176" s="100"/>
      <c r="I176" s="100"/>
      <c r="J176" s="100"/>
      <c r="K176" s="100"/>
      <c r="L176" s="100"/>
      <c r="M176" s="30"/>
    </row>
    <row r="177" spans="1:13" s="10" customFormat="1" x14ac:dyDescent="0.2">
      <c r="A177" s="2"/>
      <c r="B177" s="3"/>
      <c r="C177" s="4"/>
      <c r="D177" s="4"/>
      <c r="E177" s="4"/>
      <c r="F177" s="100"/>
      <c r="G177" s="100"/>
      <c r="H177" s="100"/>
      <c r="I177" s="100"/>
      <c r="J177" s="100"/>
      <c r="K177" s="100"/>
      <c r="L177" s="100"/>
      <c r="M177" s="30"/>
    </row>
    <row r="178" spans="1:13" s="10" customFormat="1" x14ac:dyDescent="0.2">
      <c r="A178" s="98"/>
      <c r="B178" s="99"/>
      <c r="C178" s="100"/>
      <c r="D178" s="100"/>
      <c r="E178" s="100"/>
      <c r="F178" s="100"/>
      <c r="G178" s="100"/>
      <c r="H178" s="100"/>
      <c r="I178" s="100"/>
      <c r="J178" s="100"/>
      <c r="K178" s="100"/>
      <c r="L178" s="100"/>
      <c r="M178" s="30"/>
    </row>
    <row r="179" spans="1:13" s="10" customFormat="1" x14ac:dyDescent="0.2">
      <c r="A179" s="98"/>
      <c r="B179" s="99"/>
      <c r="C179" s="100"/>
      <c r="D179" s="100"/>
      <c r="E179" s="100"/>
      <c r="F179" s="100"/>
      <c r="G179" s="100"/>
      <c r="H179" s="100"/>
      <c r="I179" s="100"/>
      <c r="J179" s="100"/>
      <c r="K179" s="100"/>
      <c r="L179" s="100"/>
      <c r="M179" s="30"/>
    </row>
    <row r="180" spans="1:13" s="10" customFormat="1" x14ac:dyDescent="0.2">
      <c r="A180" s="98"/>
      <c r="B180" s="99"/>
      <c r="C180" s="100"/>
      <c r="D180" s="100"/>
      <c r="E180" s="100"/>
      <c r="F180" s="100"/>
      <c r="G180" s="100"/>
      <c r="H180" s="100"/>
      <c r="I180" s="100"/>
      <c r="J180" s="100"/>
      <c r="K180" s="100"/>
      <c r="L180" s="100"/>
      <c r="M180" s="30"/>
    </row>
    <row r="181" spans="1:13" s="10" customFormat="1" x14ac:dyDescent="0.2">
      <c r="A181" s="98"/>
      <c r="B181" s="99"/>
      <c r="C181" s="100"/>
      <c r="D181" s="100"/>
      <c r="E181" s="100"/>
      <c r="F181" s="100"/>
      <c r="G181" s="100"/>
      <c r="H181" s="100"/>
      <c r="I181" s="100"/>
      <c r="J181" s="100"/>
      <c r="K181" s="100"/>
      <c r="L181" s="100"/>
      <c r="M181" s="30"/>
    </row>
    <row r="182" spans="1:13" s="10" customFormat="1" x14ac:dyDescent="0.2">
      <c r="A182" s="98"/>
      <c r="B182" s="99"/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  <c r="M182" s="30"/>
    </row>
    <row r="183" spans="1:13" s="10" customFormat="1" x14ac:dyDescent="0.2">
      <c r="A183" s="98"/>
      <c r="B183" s="99"/>
      <c r="C183" s="100"/>
      <c r="D183" s="100"/>
      <c r="E183" s="100"/>
      <c r="F183" s="100"/>
      <c r="G183" s="100"/>
      <c r="H183" s="100"/>
      <c r="I183" s="100"/>
      <c r="J183" s="100"/>
      <c r="K183" s="100"/>
      <c r="L183" s="100"/>
      <c r="M183" s="30"/>
    </row>
    <row r="184" spans="1:13" s="10" customFormat="1" x14ac:dyDescent="0.2">
      <c r="A184" s="98"/>
      <c r="B184" s="99"/>
      <c r="C184" s="100"/>
      <c r="D184" s="100"/>
      <c r="E184" s="100"/>
      <c r="F184" s="100"/>
      <c r="G184" s="100"/>
      <c r="H184" s="100"/>
      <c r="I184" s="100"/>
      <c r="J184" s="100"/>
      <c r="K184" s="100"/>
      <c r="L184" s="100"/>
      <c r="M184" s="30"/>
    </row>
    <row r="185" spans="1:13" s="10" customFormat="1" x14ac:dyDescent="0.2">
      <c r="A185" s="98"/>
      <c r="B185" s="99"/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30"/>
    </row>
    <row r="186" spans="1:13" s="10" customFormat="1" x14ac:dyDescent="0.2">
      <c r="A186" s="98"/>
      <c r="B186" s="99"/>
      <c r="C186" s="100"/>
      <c r="D186" s="100"/>
      <c r="E186" s="100"/>
      <c r="F186" s="100"/>
      <c r="G186" s="100"/>
      <c r="H186" s="100"/>
      <c r="I186" s="100"/>
      <c r="J186" s="100"/>
      <c r="K186" s="100"/>
      <c r="L186" s="100"/>
      <c r="M186" s="30"/>
    </row>
    <row r="187" spans="1:13" s="10" customFormat="1" x14ac:dyDescent="0.2">
      <c r="A187" s="98"/>
      <c r="B187" s="99"/>
      <c r="C187" s="100"/>
      <c r="D187" s="100"/>
      <c r="E187" s="100"/>
      <c r="F187" s="100"/>
      <c r="G187" s="100"/>
      <c r="H187" s="100"/>
      <c r="I187" s="100"/>
      <c r="J187" s="100"/>
      <c r="K187" s="100"/>
      <c r="L187" s="100"/>
      <c r="M187" s="30"/>
    </row>
    <row r="188" spans="1:13" s="10" customFormat="1" x14ac:dyDescent="0.2">
      <c r="A188" s="98"/>
      <c r="B188" s="99"/>
      <c r="C188" s="100"/>
      <c r="D188" s="100"/>
      <c r="E188" s="100"/>
      <c r="F188" s="100"/>
      <c r="G188" s="100"/>
      <c r="H188" s="100"/>
      <c r="I188" s="100"/>
      <c r="J188" s="100"/>
      <c r="K188" s="100"/>
      <c r="L188" s="100"/>
      <c r="M188" s="30"/>
    </row>
    <row r="189" spans="1:13" s="10" customFormat="1" x14ac:dyDescent="0.2">
      <c r="A189" s="98"/>
      <c r="B189" s="99"/>
      <c r="C189" s="100"/>
      <c r="D189" s="100"/>
      <c r="E189" s="100"/>
      <c r="F189" s="100"/>
      <c r="G189" s="100"/>
      <c r="H189" s="100"/>
      <c r="I189" s="100"/>
      <c r="J189" s="100"/>
      <c r="K189" s="100"/>
      <c r="L189" s="100"/>
      <c r="M189" s="30"/>
    </row>
    <row r="190" spans="1:13" s="10" customFormat="1" x14ac:dyDescent="0.2">
      <c r="A190" s="98"/>
      <c r="B190" s="99"/>
      <c r="C190" s="100"/>
      <c r="D190" s="100"/>
      <c r="E190" s="100"/>
      <c r="F190" s="100"/>
      <c r="G190" s="100"/>
      <c r="H190" s="100"/>
      <c r="I190" s="100"/>
      <c r="J190" s="100"/>
      <c r="K190" s="100"/>
      <c r="L190" s="100"/>
      <c r="M190" s="30"/>
    </row>
    <row r="191" spans="1:13" s="10" customFormat="1" x14ac:dyDescent="0.2">
      <c r="A191" s="98"/>
      <c r="B191" s="99"/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30"/>
    </row>
    <row r="192" spans="1:13" s="10" customFormat="1" x14ac:dyDescent="0.2">
      <c r="A192" s="98"/>
      <c r="B192" s="99"/>
      <c r="C192" s="100"/>
      <c r="D192" s="100"/>
      <c r="E192" s="100"/>
      <c r="F192" s="100"/>
      <c r="G192" s="100"/>
      <c r="H192" s="100"/>
      <c r="I192" s="100"/>
      <c r="J192" s="100"/>
      <c r="K192" s="100"/>
      <c r="L192" s="100"/>
      <c r="M192" s="30"/>
    </row>
    <row r="193" spans="1:13" s="10" customFormat="1" x14ac:dyDescent="0.2">
      <c r="A193" s="98"/>
      <c r="B193" s="99"/>
      <c r="C193" s="100"/>
      <c r="D193" s="100"/>
      <c r="E193" s="100"/>
      <c r="F193" s="100"/>
      <c r="G193" s="100"/>
      <c r="H193" s="100"/>
      <c r="I193" s="100"/>
      <c r="J193" s="100"/>
      <c r="K193" s="100"/>
      <c r="L193" s="100"/>
      <c r="M193" s="30"/>
    </row>
    <row r="194" spans="1:13" s="10" customFormat="1" x14ac:dyDescent="0.2">
      <c r="A194" s="101"/>
      <c r="B194" s="102"/>
      <c r="C194" s="103"/>
      <c r="D194" s="103"/>
      <c r="E194" s="103"/>
      <c r="F194" s="103"/>
      <c r="G194" s="103"/>
      <c r="H194" s="103"/>
      <c r="I194" s="103"/>
      <c r="J194" s="103"/>
      <c r="K194" s="103"/>
      <c r="L194" s="103"/>
      <c r="M194" s="30"/>
    </row>
  </sheetData>
  <autoFilter ref="A30:L146" xr:uid="{00000000-0009-0000-0000-000000000000}"/>
  <mergeCells count="227">
    <mergeCell ref="D34:D35"/>
    <mergeCell ref="A31:L31"/>
    <mergeCell ref="A8:L8"/>
    <mergeCell ref="I28:L28"/>
    <mergeCell ref="A28:A29"/>
    <mergeCell ref="B28:B29"/>
    <mergeCell ref="C28:D28"/>
    <mergeCell ref="E28:H28"/>
    <mergeCell ref="A10:L10"/>
    <mergeCell ref="A34:A35"/>
    <mergeCell ref="E34:E35"/>
    <mergeCell ref="F34:F35"/>
    <mergeCell ref="G34:G35"/>
    <mergeCell ref="H34:H35"/>
    <mergeCell ref="B34:B35"/>
    <mergeCell ref="C34:C35"/>
    <mergeCell ref="F38:F39"/>
    <mergeCell ref="G38:G39"/>
    <mergeCell ref="H38:H39"/>
    <mergeCell ref="A43:A44"/>
    <mergeCell ref="B43:B44"/>
    <mergeCell ref="C43:C44"/>
    <mergeCell ref="D43:D44"/>
    <mergeCell ref="E43:E44"/>
    <mergeCell ref="F43:F44"/>
    <mergeCell ref="G43:G44"/>
    <mergeCell ref="H43:H44"/>
    <mergeCell ref="A38:A39"/>
    <mergeCell ref="B38:B39"/>
    <mergeCell ref="C38:C39"/>
    <mergeCell ref="D38:D39"/>
    <mergeCell ref="E38:E39"/>
    <mergeCell ref="A40:L40"/>
    <mergeCell ref="F47:F48"/>
    <mergeCell ref="G47:G48"/>
    <mergeCell ref="H47:H48"/>
    <mergeCell ref="A49:L49"/>
    <mergeCell ref="A52:A53"/>
    <mergeCell ref="B52:B53"/>
    <mergeCell ref="C52:C53"/>
    <mergeCell ref="D52:D53"/>
    <mergeCell ref="E52:E53"/>
    <mergeCell ref="F52:F53"/>
    <mergeCell ref="G52:G53"/>
    <mergeCell ref="H52:H53"/>
    <mergeCell ref="B50:D50"/>
    <mergeCell ref="A47:A48"/>
    <mergeCell ref="B47:B48"/>
    <mergeCell ref="C47:C48"/>
    <mergeCell ref="D47:D48"/>
    <mergeCell ref="E47:E48"/>
    <mergeCell ref="A54:L54"/>
    <mergeCell ref="A57:A58"/>
    <mergeCell ref="B57:B58"/>
    <mergeCell ref="C57:C58"/>
    <mergeCell ref="D57:D58"/>
    <mergeCell ref="E57:E58"/>
    <mergeCell ref="F57:F58"/>
    <mergeCell ref="G57:G58"/>
    <mergeCell ref="H57:H58"/>
    <mergeCell ref="F61:F62"/>
    <mergeCell ref="G61:G62"/>
    <mergeCell ref="H61:H62"/>
    <mergeCell ref="A63:L63"/>
    <mergeCell ref="A66:A67"/>
    <mergeCell ref="B66:B67"/>
    <mergeCell ref="C66:C67"/>
    <mergeCell ref="D66:D67"/>
    <mergeCell ref="E66:E67"/>
    <mergeCell ref="F66:F67"/>
    <mergeCell ref="G66:G67"/>
    <mergeCell ref="H66:H67"/>
    <mergeCell ref="A61:A62"/>
    <mergeCell ref="B61:B62"/>
    <mergeCell ref="C61:C62"/>
    <mergeCell ref="D61:D62"/>
    <mergeCell ref="E61:E62"/>
    <mergeCell ref="F70:F71"/>
    <mergeCell ref="G70:G71"/>
    <mergeCell ref="H70:H71"/>
    <mergeCell ref="A72:L72"/>
    <mergeCell ref="A75:A76"/>
    <mergeCell ref="B75:B76"/>
    <mergeCell ref="C75:C76"/>
    <mergeCell ref="D75:D76"/>
    <mergeCell ref="E75:E76"/>
    <mergeCell ref="F75:F76"/>
    <mergeCell ref="G75:G76"/>
    <mergeCell ref="H75:H76"/>
    <mergeCell ref="B73:D73"/>
    <mergeCell ref="A70:A71"/>
    <mergeCell ref="B70:B71"/>
    <mergeCell ref="C70:C71"/>
    <mergeCell ref="D70:D71"/>
    <mergeCell ref="E70:E71"/>
    <mergeCell ref="A77:L77"/>
    <mergeCell ref="A80:A81"/>
    <mergeCell ref="B80:B81"/>
    <mergeCell ref="C80:C81"/>
    <mergeCell ref="D80:D81"/>
    <mergeCell ref="E80:E81"/>
    <mergeCell ref="F80:F81"/>
    <mergeCell ref="G80:G81"/>
    <mergeCell ref="H80:H81"/>
    <mergeCell ref="F84:F85"/>
    <mergeCell ref="G84:G85"/>
    <mergeCell ref="H84:H85"/>
    <mergeCell ref="A86:L86"/>
    <mergeCell ref="A89:A90"/>
    <mergeCell ref="B89:B90"/>
    <mergeCell ref="C89:C90"/>
    <mergeCell ref="D89:D90"/>
    <mergeCell ref="E89:E90"/>
    <mergeCell ref="F89:F90"/>
    <mergeCell ref="G89:G90"/>
    <mergeCell ref="H89:H90"/>
    <mergeCell ref="A84:A85"/>
    <mergeCell ref="B84:B85"/>
    <mergeCell ref="C84:C85"/>
    <mergeCell ref="D84:D85"/>
    <mergeCell ref="E84:E85"/>
    <mergeCell ref="F93:F94"/>
    <mergeCell ref="G93:G94"/>
    <mergeCell ref="H93:H94"/>
    <mergeCell ref="A95:L95"/>
    <mergeCell ref="B96:D96"/>
    <mergeCell ref="A93:A94"/>
    <mergeCell ref="B93:B94"/>
    <mergeCell ref="C93:C94"/>
    <mergeCell ref="D93:D94"/>
    <mergeCell ref="E93:E94"/>
    <mergeCell ref="F98:F99"/>
    <mergeCell ref="G98:G99"/>
    <mergeCell ref="H98:H99"/>
    <mergeCell ref="A100:L100"/>
    <mergeCell ref="A103:A104"/>
    <mergeCell ref="B103:B104"/>
    <mergeCell ref="C103:C104"/>
    <mergeCell ref="D103:D104"/>
    <mergeCell ref="E103:E104"/>
    <mergeCell ref="F103:F104"/>
    <mergeCell ref="G103:G104"/>
    <mergeCell ref="H103:H104"/>
    <mergeCell ref="A98:A99"/>
    <mergeCell ref="B98:B99"/>
    <mergeCell ref="C98:C99"/>
    <mergeCell ref="D98:D99"/>
    <mergeCell ref="E98:E99"/>
    <mergeCell ref="F107:F108"/>
    <mergeCell ref="G107:G108"/>
    <mergeCell ref="H107:H108"/>
    <mergeCell ref="A109:L109"/>
    <mergeCell ref="A112:A113"/>
    <mergeCell ref="B112:B113"/>
    <mergeCell ref="C112:C113"/>
    <mergeCell ref="D112:D113"/>
    <mergeCell ref="E112:E113"/>
    <mergeCell ref="F112:F113"/>
    <mergeCell ref="G112:G113"/>
    <mergeCell ref="H112:H113"/>
    <mergeCell ref="A107:A108"/>
    <mergeCell ref="B107:B108"/>
    <mergeCell ref="C107:C108"/>
    <mergeCell ref="D107:D108"/>
    <mergeCell ref="E107:E108"/>
    <mergeCell ref="F116:F117"/>
    <mergeCell ref="G116:G117"/>
    <mergeCell ref="H116:H117"/>
    <mergeCell ref="A118:L118"/>
    <mergeCell ref="B119:D119"/>
    <mergeCell ref="A116:A117"/>
    <mergeCell ref="B116:B117"/>
    <mergeCell ref="C116:C117"/>
    <mergeCell ref="D116:D117"/>
    <mergeCell ref="E116:E117"/>
    <mergeCell ref="F121:F122"/>
    <mergeCell ref="G121:G122"/>
    <mergeCell ref="H121:H122"/>
    <mergeCell ref="A123:L123"/>
    <mergeCell ref="A126:A127"/>
    <mergeCell ref="B126:B127"/>
    <mergeCell ref="C126:C127"/>
    <mergeCell ref="D126:D127"/>
    <mergeCell ref="E126:E127"/>
    <mergeCell ref="F126:F127"/>
    <mergeCell ref="G126:G127"/>
    <mergeCell ref="H126:H127"/>
    <mergeCell ref="A121:A122"/>
    <mergeCell ref="B121:B122"/>
    <mergeCell ref="C121:C122"/>
    <mergeCell ref="D121:D122"/>
    <mergeCell ref="E121:E122"/>
    <mergeCell ref="F130:F131"/>
    <mergeCell ref="G130:G131"/>
    <mergeCell ref="H130:H131"/>
    <mergeCell ref="A132:L132"/>
    <mergeCell ref="A135:A136"/>
    <mergeCell ref="B135:B136"/>
    <mergeCell ref="C135:C136"/>
    <mergeCell ref="D135:D136"/>
    <mergeCell ref="E135:E136"/>
    <mergeCell ref="F135:F136"/>
    <mergeCell ref="G135:G136"/>
    <mergeCell ref="H135:H136"/>
    <mergeCell ref="A130:A131"/>
    <mergeCell ref="B130:B131"/>
    <mergeCell ref="C130:C131"/>
    <mergeCell ref="D130:D131"/>
    <mergeCell ref="E130:E131"/>
    <mergeCell ref="F144:F145"/>
    <mergeCell ref="G144:G145"/>
    <mergeCell ref="H144:H145"/>
    <mergeCell ref="A144:A145"/>
    <mergeCell ref="B144:B145"/>
    <mergeCell ref="C144:C145"/>
    <mergeCell ref="D144:D145"/>
    <mergeCell ref="E144:E145"/>
    <mergeCell ref="F139:F140"/>
    <mergeCell ref="G139:G140"/>
    <mergeCell ref="H139:H140"/>
    <mergeCell ref="A141:L141"/>
    <mergeCell ref="B142:D142"/>
    <mergeCell ref="A139:A140"/>
    <mergeCell ref="B139:B140"/>
    <mergeCell ref="C139:C140"/>
    <mergeCell ref="D139:D140"/>
    <mergeCell ref="E139:E140"/>
  </mergeCells>
  <printOptions horizontalCentered="1"/>
  <pageMargins left="0.19685039370078741" right="0.19685039370078741" top="0.31496062992125984" bottom="0.31496062992125984" header="0.19685039370078741" footer="0.19685039370078741"/>
  <pageSetup paperSize="9" scale="91" orientation="landscape" blackAndWhite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2024-05-02T02:36:29Z</cp:lastPrinted>
  <dcterms:created xsi:type="dcterms:W3CDTF">2002-02-11T05:58:42Z</dcterms:created>
  <dcterms:modified xsi:type="dcterms:W3CDTF">2024-05-02T02:47:36Z</dcterms:modified>
</cp:coreProperties>
</file>