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5440" windowHeight="15990"/>
  </bookViews>
  <sheets>
    <sheet name="ЛСР 13 граф" sheetId="7" r:id="rId1"/>
  </sheets>
  <definedNames>
    <definedName name="_xlnm.Print_Titles" localSheetId="0">'ЛСР 13 граф'!$25:$25</definedName>
  </definedNames>
  <calcPr calcId="145621"/>
</workbook>
</file>

<file path=xl/calcChain.xml><?xml version="1.0" encoding="utf-8"?>
<calcChain xmlns="http://schemas.openxmlformats.org/spreadsheetml/2006/main">
  <c r="J72" i="7" l="1"/>
  <c r="J61" i="7"/>
  <c r="J71" i="7" l="1"/>
</calcChain>
</file>

<file path=xl/sharedStrings.xml><?xml version="1.0" encoding="utf-8"?>
<sst xmlns="http://schemas.openxmlformats.org/spreadsheetml/2006/main" count="191" uniqueCount="116">
  <si>
    <t>СОГЛАСОВАНО:</t>
  </si>
  <si>
    <t>УТВЕРЖДАЮ: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</si>
  <si>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</si>
  <si>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</si>
  <si>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</si>
  <si>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</si>
  <si>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</si>
  <si>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</si>
  <si>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</si>
  <si>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</si>
  <si>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</si>
  <si>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</si>
  <si>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</si>
  <si>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</si>
  <si>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</si>
  <si>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</si>
  <si>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</si>
  <si>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________________</t>
  </si>
  <si>
    <t>Эк.Маш.</t>
  </si>
  <si>
    <t>" _____ " ________________ 2021 г.</t>
  </si>
  <si>
    <t>"______ " _______________2021 г.</t>
  </si>
  <si>
    <t>Мероприятие БИЗ-2018 АО "РУСАЛ Красноярск" "Замена отделителя ОД-220 на элегазовый выключатель группы 2Т - 1 шт., СГЭ (ИСД)"</t>
  </si>
  <si>
    <r>
      <t xml:space="preserve">ЛОКАЛЬНЫЙ СМЕТНЫЙ РАСЧЕТ № </t>
    </r>
    <r>
      <rPr>
        <sz val="12"/>
        <rFont val="Arial"/>
        <family val="2"/>
        <charset val="204"/>
      </rPr>
      <t>02-01-01</t>
    </r>
  </si>
  <si>
    <t>Основание: Э-С.425240.086.КР</t>
  </si>
  <si>
    <t>___________________________325,822</t>
  </si>
  <si>
    <t>тыс. руб.</t>
  </si>
  <si>
    <t>___________________________4,024</t>
  </si>
  <si>
    <t>Составлен(а) в текущих (прогнозных) ценах по состоянию на 2 квартал 2018г.</t>
  </si>
  <si>
    <t>Конструктивно-строительные решения, АО "РУСАЛ Красноярск"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</si>
  <si>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</si>
  <si>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</si>
  <si>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_______________________________________________________________________________________________280,63</t>
  </si>
  <si>
    <t>чел.час</t>
  </si>
  <si>
    <t>Сметная стоимость строительных работ _______________________________________________________________________________________________</t>
  </si>
  <si>
    <t>Раздел 1. Фундамент</t>
  </si>
  <si>
    <t>Свая буронабивная БНС-8 - 10 шт.</t>
  </si>
  <si>
    <t>19</t>
  </si>
  <si>
    <r>
      <t>ТЕР05-01-028-01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</si>
  <si>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м3 конструктивного объема свай</t>
  </si>
  <si>
    <r>
      <t>Устройство буронабивных свай в сухих устойчивых грунтах 1-3 групп с бурением скважин вращательным (ковшевым) способом диаметром до 1000 мм, длина свай до 12 м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(461 руб.): 138% от ФОТ (334 руб.)
СП (267 руб.): 80% от ФОТ (334 руб.)</t>
    </r>
  </si>
  <si>
    <t>20</t>
  </si>
  <si>
    <t>ТСЦ-401-0006</t>
  </si>
  <si>
    <t>Бетон тяжелый, класс В15 (М200)</t>
  </si>
  <si>
    <t>м3</t>
  </si>
  <si>
    <t>21</t>
  </si>
  <si>
    <r>
      <t>ТЕР05-01-061-01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</si>
  <si>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скважина</t>
  </si>
  <si>
    <r>
      <t>Установка в скважину арматурного каркаса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(1682 руб.): 138% от ФОТ (1219 руб.)
СП (975 руб.): 80% от ФОТ (1219 руб.)</t>
    </r>
  </si>
  <si>
    <t>22</t>
  </si>
  <si>
    <r>
      <t>ТЕР05-01-009-01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</si>
  <si>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м3 бетона полости сваи</t>
  </si>
  <si>
    <r>
      <t>Заполнение бетоном полых свай и свай-оболочек диаметром до 80 см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(1358 руб.): 138% от ФОТ (984 руб.)
СП (787 руб.): 80% от ФОТ (984 руб.)</t>
    </r>
  </si>
  <si>
    <t>23</t>
  </si>
  <si>
    <t>Фундамент</t>
  </si>
  <si>
    <t>24</t>
  </si>
  <si>
    <r>
      <t>ТЕР42-01-013-01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</si>
  <si>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т арматуры</t>
  </si>
  <si>
    <r>
      <t>Установка армосеток массой до 0,1 т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(14 руб.): 93% от ФОТ (15 руб.)
СП (11 руб.): 70% от ФОТ (15 руб.)</t>
    </r>
  </si>
  <si>
    <t>25</t>
  </si>
  <si>
    <r>
      <t>ТЕР42-01-013-02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</si>
  <si>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арматуры из отдельных стержней диаметром до 14 мм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(6 руб.): 93% от ФОТ (6 руб.)
СП (4 руб.): 70% от ФОТ (6 руб.)</t>
    </r>
  </si>
  <si>
    <t>26</t>
  </si>
  <si>
    <r>
      <t>ТЕР06-01-005-02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</si>
  <si>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бетона и железобетона в деле</t>
  </si>
  <si>
    <r>
      <t>Устройство бетонных фундаментов общего назначения объемом до 25 м3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(900 руб.): 110% от ФОТ (818 руб.)
СП (532 руб.): 65% от ФОТ (818 руб.)</t>
    </r>
  </si>
  <si>
    <t>27</t>
  </si>
  <si>
    <r>
      <t>ТЕР06-01-001-01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</si>
  <si>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бетона, бутобетона и железобетона в деле</t>
  </si>
  <si>
    <r>
      <t>Устройство бетонной подготовки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(41 руб.): 110% от ФОТ (37 руб.)
СП (24 руб.): 65% от ФОТ (37 руб.)</t>
    </r>
  </si>
  <si>
    <t>28</t>
  </si>
  <si>
    <r>
      <t>ФЕР06-03-004-03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</si>
  <si>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т</t>
  </si>
  <si>
    <r>
      <t>Установка анкерных болтов: при бетонировании со связями из арматуры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(55 руб.): 110% от ФОТ (50 руб.)
СП (33 руб.): 65% от ФОТ (50 руб.)</t>
    </r>
  </si>
  <si>
    <t>Земляные работы  (выемка грунта под фундамент)</t>
  </si>
  <si>
    <t>29</t>
  </si>
  <si>
    <r>
      <t>ТЕР01-02-055-02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</si>
  <si>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грунта</t>
  </si>
  <si>
    <r>
      <t>Разработка грунта вручную с креплениями в траншеях шириной до 2 м, глубиной до 2 м, группа грунтов 2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(365 руб.): 84% от ФОТ (434 руб.)
СП (195 руб.): 45% от ФОТ (434 руб.)</t>
    </r>
  </si>
  <si>
    <t>30</t>
  </si>
  <si>
    <r>
      <t>ТЕР01-02-060-02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</si>
  <si>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</t>
  </si>
  <si>
    <r>
      <t>Погрузка вручную неуплотненного грунта из штабелей и отвалов в транспортные средства, группа грунтов 2</t>
    </r>
    <r>
      <rPr>
        <i/>
        <sz val="7"/>
        <rFont val="Arial"/>
        <family val="2"/>
        <charset val="204"/>
      </rPr>
      <t xml:space="preserve">
(МДС35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ТЗМ=1,15;
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ТЗМ=1,2)
НР (107 руб.): 84% от ФОТ (127 руб.)
СП (57 руб.): 45% от ФОТ (127 руб.)</t>
    </r>
  </si>
  <si>
    <t>31</t>
  </si>
  <si>
    <t>310-3016-2</t>
  </si>
  <si>
    <t>1 т</t>
  </si>
  <si>
    <r>
      <t>Перевозка грузов автомобилями-самосвалами грузоподъемностью 10 т работающих вне карьера: расстояние перевозки 16 км; нормативное время пробега 1,314 час; класс груза 2</t>
    </r>
    <r>
      <rPr>
        <i/>
        <sz val="7"/>
        <rFont val="Arial"/>
        <family val="2"/>
        <charset val="204"/>
      </rPr>
      <t xml:space="preserve">
НР 0% от ФОТ
СП 0% от ФОТ</t>
    </r>
  </si>
  <si>
    <t>Итого прямые затраты по смете в базисных ценах</t>
  </si>
  <si>
    <t>Накладные расходы</t>
  </si>
  <si>
    <t>Сметная прибыль</t>
  </si>
  <si>
    <t>Итоги по смете:</t>
  </si>
  <si>
    <t xml:space="preserve">  Свайные работы</t>
  </si>
  <si>
    <t xml:space="preserve">  Берегоукрепительные работы</t>
  </si>
  <si>
    <t xml:space="preserve">  Бетонные и железобетонные монолитные конструкции в промышленном строительстве</t>
  </si>
  <si>
    <t xml:space="preserve">  Земляные работы, выполняемые ручным способом</t>
  </si>
  <si>
    <t xml:space="preserve">  Перевозка грузов автотранспортом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</si>
  <si>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</si>
  <si>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</si>
  <si>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</si>
  <si>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</si>
  <si>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</si>
  <si>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</si>
  <si>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</si>
  <si>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Коэффициент пересчета к базе 2001г. 38 287 * 8,51</t>
  </si>
  <si>
    <t xml:space="preserve">  ВСЕГО по смете</t>
  </si>
  <si>
    <t>ВСЕГО по протоколу</t>
  </si>
  <si>
    <t>ИТОГО без НДС</t>
  </si>
  <si>
    <t>Стоимость материалов к ЛРС № 02-01-01 (Протокол согласования цен на материалы)</t>
  </si>
  <si>
    <t>Болт 1.1.М20х1000 09Г2С-6</t>
  </si>
  <si>
    <t>Горячекатаная арматурная сталь гладкая класса А-I, диаметром 8 мм (Ст3пс ГОСТ 5781-52)</t>
  </si>
  <si>
    <t>Горячекатаная арматурная сталь гладкая класса А-I, диаметром 10 мм (Ст3сп ГОСТ 5781-52)</t>
  </si>
  <si>
    <t>Горячекатаная арматурная сталь периодического профиля класса А-III, диаметром 14 мм (Ст35ГС ГОСТ 5781-52)</t>
  </si>
  <si>
    <t>Арматурные сетки сварные 4С ∅12-А-III(А400)-200/∅12-А-III(А400)-200, 175х700</t>
  </si>
  <si>
    <t>Бетон тяжелый, класс В20 (М250), без доставки</t>
  </si>
  <si>
    <t>Бетон тяжелый, крупность заполнителя более 40 мм, класс В15 (М200), без доставки</t>
  </si>
  <si>
    <t>Бетон тяжелый, крупность заполнителя 20 мм, класс В7,5 (М100), без доставки</t>
  </si>
  <si>
    <t xml:space="preserve">  Договорной понижающий коэффициент 325822 * 0,95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</si>
</sst>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3" fillId="0" borderId="0" applyFont="0" applyFill="0" applyBorder="0" applyAlignment="0" applyProtection="0"/>
  </cellStyleXfs>
  <cellXfs count="7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0" fontId="4" fillId="0" borderId="0" xfId="1" applyFont="1" applyAlignment="1">
      <alignment horizontal="left" vertical="top"/>
    </xf>
    <xf numFmtId="0" fontId="6" fillId="0" borderId="1" xfId="1" applyFont="1" applyBorder="1" applyAlignment="1">
      <alignment horizontal="center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5" fillId="0" borderId="0" xfId="1" applyFont="1"/>
    <xf numFmtId="0" fontId="7" fillId="0" borderId="0" xfId="1" applyFont="1" applyAlignment="1">
      <alignment horizontal="center" vertical="top"/>
    </xf>
    <xf numFmtId="0" fontId="5" fillId="0" borderId="1" xfId="1" applyFont="1" applyBorder="1" applyAlignment="1">
      <alignment horizontal="right" vertical="top"/>
    </xf>
    <xf numFmtId="0" fontId="8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0" fontId="8" fillId="0" borderId="0" xfId="1" applyFont="1" applyAlignment="1">
      <alignment horizontal="center" vertical="top"/>
    </xf>
    <xf numFmtId="49" fontId="12" fillId="0" borderId="0" xfId="1" applyNumberFormat="1" applyFont="1" applyAlignment="1">
      <alignment horizontal="left" vertical="top"/>
    </xf>
    <xf numFmtId="49" fontId="7" fillId="0" borderId="0" xfId="1" applyNumberFormat="1" applyFont="1" applyAlignment="1">
      <alignment horizontal="left" vertical="top"/>
    </xf>
    <xf numFmtId="0" fontId="12" fillId="0" borderId="0" xfId="1" applyFont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 vertical="top"/>
    </xf>
    <xf numFmtId="0" fontId="3" fillId="0" borderId="1" xfId="1" applyFont="1" applyBorder="1" applyAlignment="1">
      <alignment horizontal="left" vertical="top"/>
    </xf>
    <xf numFmtId="0" fontId="3" fillId="0" borderId="1" xfId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7" fillId="0" borderId="0" xfId="1" applyFont="1" applyAlignment="1"/>
    <xf numFmtId="0" fontId="7" fillId="0" borderId="1" xfId="1" applyFont="1" applyBorder="1" applyAlignment="1">
      <alignment horizontal="center" vertical="top"/>
    </xf>
    <xf numFmtId="0" fontId="3" fillId="0" borderId="2" xfId="1" quotePrefix="1" applyFont="1" applyBorder="1" applyAlignment="1">
      <alignment horizontal="center" vertical="top"/>
    </xf>
    <xf numFmtId="49" fontId="15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5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right" vertical="top" wrapText="1"/>
    </xf>
    <xf numFmtId="0" fontId="18" fillId="2" borderId="2" xfId="0" applyFont="1" applyFill="1" applyBorder="1" applyAlignment="1">
      <alignment horizontal="right" vertical="top" wrapText="1"/>
    </xf>
    <xf numFmtId="0" fontId="19" fillId="0" borderId="0" xfId="0" applyFont="1"/>
    <xf numFmtId="164" fontId="18" fillId="2" borderId="2" xfId="2" applyFont="1" applyFill="1" applyBorder="1" applyAlignment="1">
      <alignment horizontal="right" vertical="top" wrapText="1"/>
    </xf>
    <xf numFmtId="164" fontId="20" fillId="2" borderId="2" xfId="2" applyFont="1" applyFill="1" applyBorder="1" applyAlignment="1">
      <alignment horizontal="right" vertical="top" wrapText="1"/>
    </xf>
    <xf numFmtId="43" fontId="20" fillId="2" borderId="2" xfId="0" applyNumberFormat="1" applyFont="1" applyFill="1" applyBorder="1" applyAlignment="1">
      <alignment horizontal="right" vertical="top" wrapText="1"/>
    </xf>
    <xf numFmtId="0" fontId="18" fillId="2" borderId="3" xfId="0" applyNumberFormat="1" applyFont="1" applyFill="1" applyBorder="1" applyAlignment="1">
      <alignment horizontal="left" vertical="top" wrapText="1"/>
    </xf>
    <xf numFmtId="0" fontId="18" fillId="2" borderId="4" xfId="0" applyNumberFormat="1" applyFont="1" applyFill="1" applyBorder="1" applyAlignment="1">
      <alignment horizontal="left" vertical="top" wrapText="1"/>
    </xf>
    <xf numFmtId="0" fontId="18" fillId="2" borderId="5" xfId="0" applyNumberFormat="1" applyFont="1" applyFill="1" applyBorder="1" applyAlignment="1">
      <alignment horizontal="left" vertical="top" wrapText="1"/>
    </xf>
    <xf numFmtId="0" fontId="20" fillId="2" borderId="2" xfId="0" applyNumberFormat="1" applyFont="1" applyFill="1" applyBorder="1" applyAlignment="1">
      <alignment horizontal="left" vertical="top" wrapText="1"/>
    </xf>
    <xf numFmtId="0" fontId="21" fillId="2" borderId="3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5" fillId="0" borderId="2" xfId="1" applyFont="1" applyBorder="1" applyAlignment="1">
      <alignment horizontal="left" vertical="top" wrapText="1"/>
    </xf>
    <xf numFmtId="0" fontId="17" fillId="2" borderId="0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Font="1" applyBorder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7" fillId="0" borderId="0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72"/>
  <sheetViews>
    <sheetView showGridLines="0" tabSelected="1" topLeftCell="A46" zoomScale="115" zoomScaleNormal="115" zoomScaleSheetLayoutView="75" workbookViewId="0">
      <selection activeCell="J76" sqref="J76"/>
    </sheetView>
  </sheetViews>
  <sheetFormatPr defaultRowHeight="12.75" outlineLevelRow="2" x14ac:dyDescent="0.2"/>
  <cols>
    <col min="1" max="1" width="4.5703125" style="12" customWidth="1"/>
    <col min="2" max="2" width="14.42578125" style="1" customWidth="1"/>
    <col min="3" max="3" width="40.7109375" style="10" customWidth="1"/>
    <col min="4" max="4" width="13.85546875" style="9" customWidth="1"/>
    <col min="5" max="5" width="16.42578125" style="13" customWidth="1"/>
    <col min="6" max="6" width="8.140625" style="3" customWidth="1"/>
    <col min="7" max="9" width="7.140625" style="3" customWidth="1"/>
    <col min="10" max="10" width="10.5703125" style="3" customWidth="1"/>
    <col min="11" max="13" width="7.140625" style="3" customWidth="1"/>
    <col min="14" max="16384" width="9.140625" style="4"/>
  </cols>
  <sheetData>
    <row r="1" spans="1:14" outlineLevel="2" x14ac:dyDescent="0.2">
      <c r="A1" s="2" t="s">
        <v>0</v>
      </c>
      <c r="J1" s="2" t="s">
        <v>1</v>
      </c>
    </row>
    <row r="2" spans="1:14" outlineLevel="1" x14ac:dyDescent="0.2">
      <c r="A2" s="5"/>
      <c r="J2" s="5"/>
    </row>
    <row r="3" spans="1:14" outlineLevel="1" x14ac:dyDescent="0.2">
      <c r="A3" s="5"/>
      <c r="J3" s="5"/>
    </row>
    <row r="4" spans="1:14" outlineLevel="1" x14ac:dyDescent="0.2">
      <c r="A4" s="5" t="s">
        <v>17</v>
      </c>
      <c r="J4" s="5" t="s">
        <v>17</v>
      </c>
    </row>
    <row r="5" spans="1:14" outlineLevel="1" x14ac:dyDescent="0.2">
      <c r="A5" s="14" t="s">
        <v>19</v>
      </c>
      <c r="J5" s="14" t="s">
        <v>20</v>
      </c>
    </row>
    <row r="6" spans="1:14" ht="26.1" customHeight="1" x14ac:dyDescent="0.2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1:14" ht="14.25" x14ac:dyDescent="0.2">
      <c r="B7" s="33"/>
      <c r="C7" s="34"/>
      <c r="D7" s="35"/>
      <c r="E7" s="18" t="s">
        <v>2</v>
      </c>
      <c r="F7" s="17"/>
      <c r="G7" s="17"/>
      <c r="H7" s="17"/>
      <c r="I7" s="19"/>
      <c r="J7" s="17"/>
      <c r="K7" s="17"/>
      <c r="L7" s="17"/>
    </row>
    <row r="8" spans="1:14" ht="14.25" x14ac:dyDescent="0.2">
      <c r="C8" s="14"/>
      <c r="D8" s="12"/>
      <c r="E8" s="26"/>
      <c r="I8" s="20"/>
    </row>
    <row r="9" spans="1:14" ht="15.75" x14ac:dyDescent="0.2">
      <c r="C9" s="14"/>
      <c r="D9" s="21" t="s">
        <v>22</v>
      </c>
    </row>
    <row r="10" spans="1:14" ht="14.25" x14ac:dyDescent="0.2">
      <c r="C10" s="14"/>
      <c r="D10" s="16" t="s">
        <v>3</v>
      </c>
      <c r="I10" s="22"/>
    </row>
    <row r="11" spans="1:14" x14ac:dyDescent="0.2">
      <c r="C11" s="14"/>
      <c r="D11" s="12"/>
      <c r="E11" s="12"/>
      <c r="I11" s="11"/>
    </row>
    <row r="12" spans="1:14" ht="15" x14ac:dyDescent="0.2">
      <c r="B12" s="7" t="s">
        <v>4</v>
      </c>
      <c r="C12" s="71" t="s">
        <v>28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4" ht="14.25" x14ac:dyDescent="0.2">
      <c r="C13" s="34"/>
      <c r="D13" s="35"/>
      <c r="E13" s="6" t="s">
        <v>5</v>
      </c>
      <c r="F13" s="17"/>
      <c r="G13" s="17"/>
      <c r="H13" s="38"/>
      <c r="I13" s="17"/>
      <c r="J13" s="17"/>
      <c r="K13" s="17"/>
      <c r="L13" s="17"/>
      <c r="M13" s="17"/>
    </row>
    <row r="14" spans="1:14" x14ac:dyDescent="0.2">
      <c r="A14" s="29"/>
      <c r="B14" s="27"/>
      <c r="C14" s="14"/>
      <c r="D14" s="12"/>
      <c r="E14" s="15"/>
    </row>
    <row r="15" spans="1:14" ht="15" x14ac:dyDescent="0.25">
      <c r="C15" s="69" t="s">
        <v>23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"/>
    </row>
    <row r="16" spans="1:14" s="24" customFormat="1" ht="15" x14ac:dyDescent="0.25">
      <c r="A16" s="16"/>
      <c r="B16" s="28"/>
      <c r="C16" s="23" t="s">
        <v>33</v>
      </c>
      <c r="D16" s="7"/>
      <c r="E16" s="64" t="s">
        <v>24</v>
      </c>
      <c r="F16" s="65"/>
      <c r="G16" s="36" t="s">
        <v>25</v>
      </c>
      <c r="H16" s="7"/>
      <c r="I16" s="23"/>
      <c r="J16" s="23"/>
      <c r="K16" s="7"/>
      <c r="L16" s="7"/>
      <c r="M16" s="7"/>
    </row>
    <row r="17" spans="1:13" s="24" customFormat="1" ht="15" x14ac:dyDescent="0.25">
      <c r="A17" s="16"/>
      <c r="B17" s="28"/>
      <c r="C17" s="23" t="s">
        <v>29</v>
      </c>
      <c r="D17" s="16"/>
      <c r="E17" s="64" t="s">
        <v>26</v>
      </c>
      <c r="F17" s="65"/>
      <c r="G17" s="36" t="s">
        <v>25</v>
      </c>
      <c r="H17" s="7"/>
      <c r="I17" s="23"/>
      <c r="J17" s="23"/>
      <c r="K17" s="7"/>
      <c r="L17" s="7"/>
      <c r="M17" s="7"/>
    </row>
    <row r="18" spans="1:13" s="24" customFormat="1" ht="15" outlineLevel="1" x14ac:dyDescent="0.25">
      <c r="A18" s="16"/>
      <c r="B18" s="28"/>
      <c r="C18" s="23" t="s">
        <v>30</v>
      </c>
      <c r="D18" s="16"/>
      <c r="E18" s="64" t="s">
        <v>31</v>
      </c>
      <c r="F18" s="65"/>
      <c r="G18" s="36" t="s">
        <v>32</v>
      </c>
      <c r="H18" s="7"/>
      <c r="I18" s="23"/>
      <c r="J18" s="23"/>
      <c r="K18" s="7"/>
      <c r="L18" s="7"/>
      <c r="M18" s="7"/>
    </row>
    <row r="19" spans="1:13" ht="14.25" x14ac:dyDescent="0.2">
      <c r="C19" s="37" t="s">
        <v>27</v>
      </c>
      <c r="D19" s="12"/>
      <c r="E19" s="11"/>
    </row>
    <row r="20" spans="1:13" x14ac:dyDescent="0.2">
      <c r="C20" s="14"/>
      <c r="D20" s="12"/>
      <c r="E20" s="11"/>
    </row>
    <row r="21" spans="1:13" x14ac:dyDescent="0.2">
      <c r="C21" s="14"/>
      <c r="D21" s="12"/>
      <c r="E21" s="11"/>
    </row>
    <row r="22" spans="1:13" ht="12.75" customHeight="1" x14ac:dyDescent="0.2">
      <c r="A22" s="72" t="s">
        <v>6</v>
      </c>
      <c r="B22" s="74" t="s">
        <v>16</v>
      </c>
      <c r="C22" s="72" t="s">
        <v>7</v>
      </c>
      <c r="D22" s="72" t="s">
        <v>8</v>
      </c>
      <c r="E22" s="72" t="s">
        <v>9</v>
      </c>
      <c r="F22" s="72" t="s">
        <v>10</v>
      </c>
      <c r="G22" s="73"/>
      <c r="H22" s="73"/>
      <c r="I22" s="73"/>
      <c r="J22" s="72" t="s">
        <v>11</v>
      </c>
      <c r="K22" s="73"/>
      <c r="L22" s="73"/>
      <c r="M22" s="73"/>
    </row>
    <row r="23" spans="1:13" ht="13.5" customHeight="1" x14ac:dyDescent="0.2">
      <c r="A23" s="73"/>
      <c r="B23" s="75"/>
      <c r="C23" s="76"/>
      <c r="D23" s="72"/>
      <c r="E23" s="72"/>
      <c r="F23" s="72" t="s">
        <v>12</v>
      </c>
      <c r="G23" s="72" t="s">
        <v>13</v>
      </c>
      <c r="H23" s="73"/>
      <c r="I23" s="73"/>
      <c r="J23" s="72" t="s">
        <v>12</v>
      </c>
      <c r="K23" s="72" t="s">
        <v>13</v>
      </c>
      <c r="L23" s="73"/>
      <c r="M23" s="73"/>
    </row>
    <row r="24" spans="1:13" ht="24" x14ac:dyDescent="0.2">
      <c r="A24" s="73"/>
      <c r="B24" s="75"/>
      <c r="C24" s="76"/>
      <c r="D24" s="72"/>
      <c r="E24" s="72"/>
      <c r="F24" s="73"/>
      <c r="G24" s="30" t="s">
        <v>14</v>
      </c>
      <c r="H24" s="30" t="s">
        <v>18</v>
      </c>
      <c r="I24" s="30" t="s">
        <v>15</v>
      </c>
      <c r="J24" s="73"/>
      <c r="K24" s="30" t="s">
        <v>14</v>
      </c>
      <c r="L24" s="30" t="s">
        <v>18</v>
      </c>
      <c r="M24" s="30" t="s">
        <v>15</v>
      </c>
    </row>
    <row r="25" spans="1:13" x14ac:dyDescent="0.2">
      <c r="A25" s="8">
        <v>1</v>
      </c>
      <c r="B25" s="32">
        <v>2</v>
      </c>
      <c r="C25" s="30">
        <v>3</v>
      </c>
      <c r="D25" s="30">
        <v>4</v>
      </c>
      <c r="E25" s="25">
        <v>5</v>
      </c>
      <c r="F25" s="31">
        <v>6</v>
      </c>
      <c r="G25" s="31">
        <v>7</v>
      </c>
      <c r="H25" s="31">
        <v>8</v>
      </c>
      <c r="I25" s="31">
        <v>9</v>
      </c>
      <c r="J25" s="31">
        <v>10</v>
      </c>
      <c r="K25" s="31">
        <v>11</v>
      </c>
      <c r="L25" s="31">
        <v>12</v>
      </c>
      <c r="M25" s="31">
        <v>13</v>
      </c>
    </row>
    <row r="26" spans="1:13" ht="19.149999999999999" customHeight="1" x14ac:dyDescent="0.2">
      <c r="A26" s="66" t="s">
        <v>34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</row>
    <row r="27" spans="1:13" ht="19.149999999999999" customHeight="1" x14ac:dyDescent="0.2">
      <c r="A27" s="59" t="s">
        <v>35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</row>
    <row r="28" spans="1:13" ht="174.75" x14ac:dyDescent="0.2">
      <c r="A28" s="39" t="s">
        <v>36</v>
      </c>
      <c r="B28" s="40" t="s">
        <v>37</v>
      </c>
      <c r="C28" s="41" t="s">
        <v>39</v>
      </c>
      <c r="D28" s="25" t="s">
        <v>38</v>
      </c>
      <c r="E28" s="42">
        <v>6.4</v>
      </c>
      <c r="F28" s="43">
        <v>1147.71</v>
      </c>
      <c r="G28" s="43">
        <v>36.11</v>
      </c>
      <c r="H28" s="43">
        <v>172.42</v>
      </c>
      <c r="I28" s="43">
        <v>16.02</v>
      </c>
      <c r="J28" s="44">
        <v>7345</v>
      </c>
      <c r="K28" s="44">
        <v>231</v>
      </c>
      <c r="L28" s="44">
        <v>1103</v>
      </c>
      <c r="M28" s="44">
        <v>103</v>
      </c>
    </row>
    <row r="29" spans="1:13" x14ac:dyDescent="0.2">
      <c r="A29" s="39" t="s">
        <v>40</v>
      </c>
      <c r="B29" s="40" t="s">
        <v>41</v>
      </c>
      <c r="C29" s="41" t="s">
        <v>42</v>
      </c>
      <c r="D29" s="25" t="s">
        <v>43</v>
      </c>
      <c r="E29" s="42">
        <v>-7.2960000000000003</v>
      </c>
      <c r="F29" s="43">
        <v>718.86</v>
      </c>
      <c r="G29" s="44"/>
      <c r="H29" s="44"/>
      <c r="I29" s="44"/>
      <c r="J29" s="44">
        <v>-5245</v>
      </c>
      <c r="K29" s="44"/>
      <c r="L29" s="44"/>
      <c r="M29" s="44"/>
    </row>
    <row r="30" spans="1:13" ht="138.75" x14ac:dyDescent="0.2">
      <c r="A30" s="39" t="s">
        <v>44</v>
      </c>
      <c r="B30" s="40" t="s">
        <v>45</v>
      </c>
      <c r="C30" s="41" t="s">
        <v>47</v>
      </c>
      <c r="D30" s="25" t="s">
        <v>46</v>
      </c>
      <c r="E30" s="45">
        <v>10</v>
      </c>
      <c r="F30" s="43">
        <v>798.38</v>
      </c>
      <c r="G30" s="43">
        <v>53.01</v>
      </c>
      <c r="H30" s="43">
        <v>734.88</v>
      </c>
      <c r="I30" s="43">
        <v>68.900000000000006</v>
      </c>
      <c r="J30" s="44">
        <v>7984</v>
      </c>
      <c r="K30" s="44">
        <v>530</v>
      </c>
      <c r="L30" s="44">
        <v>7349</v>
      </c>
      <c r="M30" s="44">
        <v>689</v>
      </c>
    </row>
    <row r="31" spans="1:13" ht="150.75" x14ac:dyDescent="0.2">
      <c r="A31" s="39" t="s">
        <v>48</v>
      </c>
      <c r="B31" s="40" t="s">
        <v>49</v>
      </c>
      <c r="C31" s="41" t="s">
        <v>51</v>
      </c>
      <c r="D31" s="25" t="s">
        <v>50</v>
      </c>
      <c r="E31" s="42">
        <v>8.1</v>
      </c>
      <c r="F31" s="43">
        <v>1341.72</v>
      </c>
      <c r="G31" s="43">
        <v>78.33</v>
      </c>
      <c r="H31" s="43">
        <v>365.49</v>
      </c>
      <c r="I31" s="43">
        <v>43.26</v>
      </c>
      <c r="J31" s="44">
        <v>10868</v>
      </c>
      <c r="K31" s="44">
        <v>634</v>
      </c>
      <c r="L31" s="44">
        <v>2960</v>
      </c>
      <c r="M31" s="44">
        <v>350</v>
      </c>
    </row>
    <row r="32" spans="1:13" x14ac:dyDescent="0.2">
      <c r="A32" s="39" t="s">
        <v>52</v>
      </c>
      <c r="B32" s="40" t="s">
        <v>41</v>
      </c>
      <c r="C32" s="41" t="s">
        <v>42</v>
      </c>
      <c r="D32" s="25" t="s">
        <v>43</v>
      </c>
      <c r="E32" s="42">
        <v>-8.2620000000000005</v>
      </c>
      <c r="F32" s="43">
        <v>718.86</v>
      </c>
      <c r="G32" s="44"/>
      <c r="H32" s="44"/>
      <c r="I32" s="44"/>
      <c r="J32" s="44">
        <v>-5939</v>
      </c>
      <c r="K32" s="44"/>
      <c r="L32" s="44"/>
      <c r="M32" s="44"/>
    </row>
    <row r="33" spans="1:13" ht="19.149999999999999" customHeight="1" x14ac:dyDescent="0.2">
      <c r="A33" s="59" t="s">
        <v>53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</row>
    <row r="34" spans="1:13" ht="138.75" x14ac:dyDescent="0.2">
      <c r="A34" s="39" t="s">
        <v>54</v>
      </c>
      <c r="B34" s="40" t="s">
        <v>55</v>
      </c>
      <c r="C34" s="41" t="s">
        <v>57</v>
      </c>
      <c r="D34" s="25" t="s">
        <v>56</v>
      </c>
      <c r="E34" s="42">
        <v>1.1199999999999999E-3</v>
      </c>
      <c r="F34" s="43">
        <v>598060.37</v>
      </c>
      <c r="G34" s="43">
        <v>12955.67</v>
      </c>
      <c r="H34" s="43">
        <v>7812.12</v>
      </c>
      <c r="I34" s="43">
        <v>328.11</v>
      </c>
      <c r="J34" s="44">
        <v>670</v>
      </c>
      <c r="K34" s="44">
        <v>15</v>
      </c>
      <c r="L34" s="44">
        <v>9</v>
      </c>
      <c r="M34" s="44"/>
    </row>
    <row r="35" spans="1:13" ht="150.75" x14ac:dyDescent="0.2">
      <c r="A35" s="39" t="s">
        <v>58</v>
      </c>
      <c r="B35" s="40" t="s">
        <v>59</v>
      </c>
      <c r="C35" s="41" t="s">
        <v>60</v>
      </c>
      <c r="D35" s="25" t="s">
        <v>56</v>
      </c>
      <c r="E35" s="42">
        <v>1.8000000000000001E-4</v>
      </c>
      <c r="F35" s="43">
        <v>930407.88</v>
      </c>
      <c r="G35" s="43">
        <v>32049.81</v>
      </c>
      <c r="H35" s="43">
        <v>25782.62</v>
      </c>
      <c r="I35" s="43">
        <v>328.11</v>
      </c>
      <c r="J35" s="44">
        <v>167</v>
      </c>
      <c r="K35" s="44">
        <v>6</v>
      </c>
      <c r="L35" s="44">
        <v>5</v>
      </c>
      <c r="M35" s="44"/>
    </row>
    <row r="36" spans="1:13" ht="150.75" x14ac:dyDescent="0.2">
      <c r="A36" s="39" t="s">
        <v>61</v>
      </c>
      <c r="B36" s="40" t="s">
        <v>62</v>
      </c>
      <c r="C36" s="41" t="s">
        <v>64</v>
      </c>
      <c r="D36" s="25" t="s">
        <v>63</v>
      </c>
      <c r="E36" s="42">
        <v>0.17280000000000001</v>
      </c>
      <c r="F36" s="43">
        <v>72946.429999999993</v>
      </c>
      <c r="G36" s="43">
        <v>4331.1400000000003</v>
      </c>
      <c r="H36" s="43">
        <v>3667.2</v>
      </c>
      <c r="I36" s="43">
        <v>404.67</v>
      </c>
      <c r="J36" s="44">
        <v>12605</v>
      </c>
      <c r="K36" s="44">
        <v>748</v>
      </c>
      <c r="L36" s="44">
        <v>634</v>
      </c>
      <c r="M36" s="44">
        <v>70</v>
      </c>
    </row>
    <row r="37" spans="1:13" ht="138.75" x14ac:dyDescent="0.2">
      <c r="A37" s="39" t="s">
        <v>65</v>
      </c>
      <c r="B37" s="40" t="s">
        <v>66</v>
      </c>
      <c r="C37" s="41" t="s">
        <v>68</v>
      </c>
      <c r="D37" s="25" t="s">
        <v>67</v>
      </c>
      <c r="E37" s="45">
        <v>1.44E-2</v>
      </c>
      <c r="F37" s="43">
        <v>68458.460000000006</v>
      </c>
      <c r="G37" s="43">
        <v>2228.15</v>
      </c>
      <c r="H37" s="43">
        <v>3044.96</v>
      </c>
      <c r="I37" s="43">
        <v>369.12</v>
      </c>
      <c r="J37" s="44">
        <v>986</v>
      </c>
      <c r="K37" s="44">
        <v>32</v>
      </c>
      <c r="L37" s="44">
        <v>44</v>
      </c>
      <c r="M37" s="44">
        <v>5</v>
      </c>
    </row>
    <row r="38" spans="1:13" ht="150.75" x14ac:dyDescent="0.2">
      <c r="A38" s="39" t="s">
        <v>69</v>
      </c>
      <c r="B38" s="40" t="s">
        <v>70</v>
      </c>
      <c r="C38" s="41" t="s">
        <v>72</v>
      </c>
      <c r="D38" s="25" t="s">
        <v>71</v>
      </c>
      <c r="E38" s="42">
        <v>3.3599999999999998E-2</v>
      </c>
      <c r="F38" s="43">
        <v>12237.04</v>
      </c>
      <c r="G38" s="43">
        <v>1476.96</v>
      </c>
      <c r="H38" s="43">
        <v>77.09</v>
      </c>
      <c r="I38" s="43">
        <v>8.58</v>
      </c>
      <c r="J38" s="44">
        <v>411</v>
      </c>
      <c r="K38" s="44">
        <v>50</v>
      </c>
      <c r="L38" s="44">
        <v>3</v>
      </c>
      <c r="M38" s="44"/>
    </row>
    <row r="39" spans="1:13" ht="19.149999999999999" customHeight="1" x14ac:dyDescent="0.2">
      <c r="A39" s="59" t="s">
        <v>73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</row>
    <row r="40" spans="1:13" ht="162.75" x14ac:dyDescent="0.2">
      <c r="A40" s="39" t="s">
        <v>74</v>
      </c>
      <c r="B40" s="40" t="s">
        <v>75</v>
      </c>
      <c r="C40" s="41" t="s">
        <v>77</v>
      </c>
      <c r="D40" s="25" t="s">
        <v>76</v>
      </c>
      <c r="E40" s="42">
        <v>0.17280000000000001</v>
      </c>
      <c r="F40" s="43">
        <v>2514.3000000000002</v>
      </c>
      <c r="G40" s="43">
        <v>2514.3000000000002</v>
      </c>
      <c r="H40" s="44"/>
      <c r="I40" s="44"/>
      <c r="J40" s="44">
        <v>434</v>
      </c>
      <c r="K40" s="44">
        <v>434</v>
      </c>
      <c r="L40" s="44"/>
      <c r="M40" s="44"/>
    </row>
    <row r="41" spans="1:13" ht="162.75" x14ac:dyDescent="0.2">
      <c r="A41" s="39" t="s">
        <v>78</v>
      </c>
      <c r="B41" s="40" t="s">
        <v>79</v>
      </c>
      <c r="C41" s="41" t="s">
        <v>81</v>
      </c>
      <c r="D41" s="25" t="s">
        <v>80</v>
      </c>
      <c r="E41" s="42">
        <v>0.17280000000000001</v>
      </c>
      <c r="F41" s="43">
        <v>736</v>
      </c>
      <c r="G41" s="43">
        <v>736</v>
      </c>
      <c r="H41" s="44"/>
      <c r="I41" s="44"/>
      <c r="J41" s="44">
        <v>127</v>
      </c>
      <c r="K41" s="44">
        <v>127</v>
      </c>
      <c r="L41" s="44"/>
      <c r="M41" s="44"/>
    </row>
    <row r="42" spans="1:13" ht="79.5" x14ac:dyDescent="0.2">
      <c r="A42" s="39" t="s">
        <v>82</v>
      </c>
      <c r="B42" s="40" t="s">
        <v>83</v>
      </c>
      <c r="C42" s="41" t="s">
        <v>85</v>
      </c>
      <c r="D42" s="25" t="s">
        <v>84</v>
      </c>
      <c r="E42" s="42">
        <v>3.024E-2</v>
      </c>
      <c r="F42" s="43">
        <v>40.72</v>
      </c>
      <c r="G42" s="44"/>
      <c r="H42" s="44"/>
      <c r="I42" s="44"/>
      <c r="J42" s="44">
        <v>1</v>
      </c>
      <c r="K42" s="44"/>
      <c r="L42" s="44">
        <v>1</v>
      </c>
      <c r="M42" s="44"/>
    </row>
    <row r="43" spans="1:13" ht="15" x14ac:dyDescent="0.2">
      <c r="A43" s="59" t="s">
        <v>86</v>
      </c>
      <c r="B43" s="60"/>
      <c r="C43" s="60"/>
      <c r="D43" s="60"/>
      <c r="E43" s="60"/>
      <c r="F43" s="60"/>
      <c r="G43" s="60"/>
      <c r="H43" s="60"/>
      <c r="I43" s="60"/>
      <c r="J43" s="43">
        <v>30414</v>
      </c>
      <c r="K43" s="43">
        <v>2807</v>
      </c>
      <c r="L43" s="43">
        <v>12108</v>
      </c>
      <c r="M43" s="43">
        <v>1217</v>
      </c>
    </row>
    <row r="44" spans="1:13" ht="15" x14ac:dyDescent="0.2">
      <c r="A44" s="59" t="s">
        <v>87</v>
      </c>
      <c r="B44" s="60"/>
      <c r="C44" s="60"/>
      <c r="D44" s="60"/>
      <c r="E44" s="60"/>
      <c r="F44" s="60"/>
      <c r="G44" s="60"/>
      <c r="H44" s="60"/>
      <c r="I44" s="60"/>
      <c r="J44" s="43">
        <v>4988</v>
      </c>
      <c r="K44" s="44"/>
      <c r="L44" s="44"/>
      <c r="M44" s="44"/>
    </row>
    <row r="45" spans="1:13" ht="15" x14ac:dyDescent="0.2">
      <c r="A45" s="59" t="s">
        <v>88</v>
      </c>
      <c r="B45" s="60"/>
      <c r="C45" s="60"/>
      <c r="D45" s="60"/>
      <c r="E45" s="60"/>
      <c r="F45" s="60"/>
      <c r="G45" s="60"/>
      <c r="H45" s="60"/>
      <c r="I45" s="60"/>
      <c r="J45" s="43">
        <v>2885</v>
      </c>
      <c r="K45" s="44"/>
      <c r="L45" s="44"/>
      <c r="M45" s="44"/>
    </row>
    <row r="46" spans="1:13" ht="15" x14ac:dyDescent="0.2">
      <c r="A46" s="61" t="s">
        <v>89</v>
      </c>
      <c r="B46" s="60"/>
      <c r="C46" s="60"/>
      <c r="D46" s="60"/>
      <c r="E46" s="60"/>
      <c r="F46" s="60"/>
      <c r="G46" s="60"/>
      <c r="H46" s="60"/>
      <c r="I46" s="60"/>
      <c r="J46" s="44"/>
      <c r="K46" s="44"/>
      <c r="L46" s="44"/>
      <c r="M46" s="44"/>
    </row>
    <row r="47" spans="1:13" ht="15" x14ac:dyDescent="0.2">
      <c r="A47" s="59" t="s">
        <v>90</v>
      </c>
      <c r="B47" s="60"/>
      <c r="C47" s="60"/>
      <c r="D47" s="60"/>
      <c r="E47" s="60"/>
      <c r="F47" s="60"/>
      <c r="G47" s="60"/>
      <c r="H47" s="60"/>
      <c r="I47" s="60"/>
      <c r="J47" s="43">
        <v>20544</v>
      </c>
      <c r="K47" s="44"/>
      <c r="L47" s="44"/>
      <c r="M47" s="44"/>
    </row>
    <row r="48" spans="1:13" ht="15" x14ac:dyDescent="0.2">
      <c r="A48" s="59" t="s">
        <v>91</v>
      </c>
      <c r="B48" s="60"/>
      <c r="C48" s="60"/>
      <c r="D48" s="60"/>
      <c r="E48" s="60"/>
      <c r="F48" s="60"/>
      <c r="G48" s="60"/>
      <c r="H48" s="60"/>
      <c r="I48" s="60"/>
      <c r="J48" s="43">
        <v>872</v>
      </c>
      <c r="K48" s="44"/>
      <c r="L48" s="44"/>
      <c r="M48" s="44"/>
    </row>
    <row r="49" spans="1:13" ht="15" x14ac:dyDescent="0.2">
      <c r="A49" s="59" t="s">
        <v>92</v>
      </c>
      <c r="B49" s="60"/>
      <c r="C49" s="60"/>
      <c r="D49" s="60"/>
      <c r="E49" s="60"/>
      <c r="F49" s="60"/>
      <c r="G49" s="60"/>
      <c r="H49" s="60"/>
      <c r="I49" s="60"/>
      <c r="J49" s="43">
        <v>15586</v>
      </c>
      <c r="K49" s="44"/>
      <c r="L49" s="44"/>
      <c r="M49" s="44"/>
    </row>
    <row r="50" spans="1:13" ht="15" x14ac:dyDescent="0.2">
      <c r="A50" s="59" t="s">
        <v>93</v>
      </c>
      <c r="B50" s="60"/>
      <c r="C50" s="60"/>
      <c r="D50" s="60"/>
      <c r="E50" s="60"/>
      <c r="F50" s="60"/>
      <c r="G50" s="60"/>
      <c r="H50" s="60"/>
      <c r="I50" s="60"/>
      <c r="J50" s="43">
        <v>1284</v>
      </c>
      <c r="K50" s="44"/>
      <c r="L50" s="44"/>
      <c r="M50" s="44"/>
    </row>
    <row r="51" spans="1:13" ht="15" x14ac:dyDescent="0.2">
      <c r="A51" s="59" t="s">
        <v>94</v>
      </c>
      <c r="B51" s="60"/>
      <c r="C51" s="60"/>
      <c r="D51" s="60"/>
      <c r="E51" s="60"/>
      <c r="F51" s="60"/>
      <c r="G51" s="60"/>
      <c r="H51" s="60"/>
      <c r="I51" s="60"/>
      <c r="J51" s="43">
        <v>1</v>
      </c>
      <c r="K51" s="44"/>
      <c r="L51" s="44"/>
      <c r="M51" s="44"/>
    </row>
    <row r="52" spans="1:13" ht="15" x14ac:dyDescent="0.2">
      <c r="A52" s="59" t="s">
        <v>95</v>
      </c>
      <c r="B52" s="60"/>
      <c r="C52" s="60"/>
      <c r="D52" s="60"/>
      <c r="E52" s="60"/>
      <c r="F52" s="60"/>
      <c r="G52" s="60"/>
      <c r="H52" s="60"/>
      <c r="I52" s="60"/>
      <c r="J52" s="43">
        <v>38287</v>
      </c>
      <c r="K52" s="44"/>
      <c r="L52" s="44"/>
      <c r="M52" s="44"/>
    </row>
    <row r="53" spans="1:13" ht="15" x14ac:dyDescent="0.2">
      <c r="A53" s="59" t="s">
        <v>96</v>
      </c>
      <c r="B53" s="60"/>
      <c r="C53" s="60"/>
      <c r="D53" s="60"/>
      <c r="E53" s="60"/>
      <c r="F53" s="60"/>
      <c r="G53" s="60"/>
      <c r="H53" s="60"/>
      <c r="I53" s="60"/>
      <c r="J53" s="44"/>
      <c r="K53" s="44"/>
      <c r="L53" s="44"/>
      <c r="M53" s="44"/>
    </row>
    <row r="54" spans="1:13" ht="15" x14ac:dyDescent="0.2">
      <c r="A54" s="59" t="s">
        <v>97</v>
      </c>
      <c r="B54" s="60"/>
      <c r="C54" s="60"/>
      <c r="D54" s="60"/>
      <c r="E54" s="60"/>
      <c r="F54" s="60"/>
      <c r="G54" s="60"/>
      <c r="H54" s="60"/>
      <c r="I54" s="60"/>
      <c r="J54" s="43">
        <v>15499</v>
      </c>
      <c r="K54" s="44"/>
      <c r="L54" s="44"/>
      <c r="M54" s="44"/>
    </row>
    <row r="55" spans="1:13" ht="15" x14ac:dyDescent="0.2">
      <c r="A55" s="59" t="s">
        <v>98</v>
      </c>
      <c r="B55" s="60"/>
      <c r="C55" s="60"/>
      <c r="D55" s="60"/>
      <c r="E55" s="60"/>
      <c r="F55" s="60"/>
      <c r="G55" s="60"/>
      <c r="H55" s="60"/>
      <c r="I55" s="60"/>
      <c r="J55" s="43">
        <v>12108</v>
      </c>
      <c r="K55" s="44"/>
      <c r="L55" s="44"/>
      <c r="M55" s="44"/>
    </row>
    <row r="56" spans="1:13" ht="15" x14ac:dyDescent="0.2">
      <c r="A56" s="59" t="s">
        <v>99</v>
      </c>
      <c r="B56" s="60"/>
      <c r="C56" s="60"/>
      <c r="D56" s="60"/>
      <c r="E56" s="60"/>
      <c r="F56" s="60"/>
      <c r="G56" s="60"/>
      <c r="H56" s="60"/>
      <c r="I56" s="60"/>
      <c r="J56" s="43">
        <v>4024</v>
      </c>
      <c r="K56" s="44"/>
      <c r="L56" s="44"/>
      <c r="M56" s="44"/>
    </row>
    <row r="57" spans="1:13" ht="15" x14ac:dyDescent="0.2">
      <c r="A57" s="59" t="s">
        <v>100</v>
      </c>
      <c r="B57" s="60"/>
      <c r="C57" s="60"/>
      <c r="D57" s="60"/>
      <c r="E57" s="60"/>
      <c r="F57" s="60"/>
      <c r="G57" s="60"/>
      <c r="H57" s="60"/>
      <c r="I57" s="60"/>
      <c r="J57" s="43">
        <v>4988</v>
      </c>
      <c r="K57" s="44"/>
      <c r="L57" s="44"/>
      <c r="M57" s="44"/>
    </row>
    <row r="58" spans="1:13" ht="15" x14ac:dyDescent="0.2">
      <c r="A58" s="59" t="s">
        <v>101</v>
      </c>
      <c r="B58" s="60"/>
      <c r="C58" s="60"/>
      <c r="D58" s="60"/>
      <c r="E58" s="60"/>
      <c r="F58" s="60"/>
      <c r="G58" s="60"/>
      <c r="H58" s="60"/>
      <c r="I58" s="60"/>
      <c r="J58" s="43">
        <v>2885</v>
      </c>
      <c r="K58" s="44"/>
      <c r="L58" s="44"/>
      <c r="M58" s="44"/>
    </row>
    <row r="59" spans="1:13" ht="15" x14ac:dyDescent="0.2">
      <c r="A59" s="59" t="s">
        <v>102</v>
      </c>
      <c r="B59" s="60"/>
      <c r="C59" s="60"/>
      <c r="D59" s="60"/>
      <c r="E59" s="60"/>
      <c r="F59" s="60"/>
      <c r="G59" s="60"/>
      <c r="H59" s="60"/>
      <c r="I59" s="60"/>
      <c r="J59" s="43">
        <v>325822</v>
      </c>
      <c r="K59" s="44"/>
      <c r="L59" s="44"/>
      <c r="M59" s="44"/>
    </row>
    <row r="60" spans="1:13" ht="15" x14ac:dyDescent="0.2">
      <c r="A60" s="61" t="s">
        <v>103</v>
      </c>
      <c r="B60" s="60"/>
      <c r="C60" s="60"/>
      <c r="D60" s="60"/>
      <c r="E60" s="60"/>
      <c r="F60" s="60"/>
      <c r="G60" s="60"/>
      <c r="H60" s="60"/>
      <c r="I60" s="60"/>
      <c r="J60" s="46">
        <v>325822</v>
      </c>
      <c r="K60" s="44"/>
      <c r="L60" s="44"/>
      <c r="M60" s="44"/>
    </row>
    <row r="61" spans="1:13" x14ac:dyDescent="0.2">
      <c r="A61" s="56" t="s">
        <v>115</v>
      </c>
      <c r="B61" s="57"/>
      <c r="C61" s="57"/>
      <c r="D61" s="57"/>
      <c r="E61" s="57"/>
      <c r="F61" s="57"/>
      <c r="G61" s="57"/>
      <c r="H61" s="57"/>
      <c r="I61" s="58"/>
      <c r="J61" s="51">
        <f>J60*0.95</f>
        <v>309530.89999999997</v>
      </c>
      <c r="K61" s="44"/>
      <c r="L61" s="44"/>
      <c r="M61" s="44"/>
    </row>
    <row r="62" spans="1:13" s="48" customFormat="1" ht="13.5" customHeight="1" x14ac:dyDescent="0.2">
      <c r="A62" s="62" t="s">
        <v>106</v>
      </c>
      <c r="B62" s="62"/>
      <c r="C62" s="62"/>
      <c r="D62" s="62"/>
      <c r="E62" s="62"/>
      <c r="F62" s="62"/>
      <c r="G62" s="62"/>
      <c r="H62" s="62"/>
      <c r="I62" s="63"/>
      <c r="J62" s="47"/>
      <c r="K62" s="47"/>
      <c r="L62" s="47"/>
      <c r="M62" s="47"/>
    </row>
    <row r="63" spans="1:13" s="48" customFormat="1" x14ac:dyDescent="0.2">
      <c r="A63" s="52" t="s">
        <v>107</v>
      </c>
      <c r="B63" s="53" t="s">
        <v>107</v>
      </c>
      <c r="C63" s="53" t="s">
        <v>107</v>
      </c>
      <c r="D63" s="53" t="s">
        <v>107</v>
      </c>
      <c r="E63" s="53" t="s">
        <v>107</v>
      </c>
      <c r="F63" s="53" t="s">
        <v>107</v>
      </c>
      <c r="G63" s="53" t="s">
        <v>107</v>
      </c>
      <c r="H63" s="53" t="s">
        <v>107</v>
      </c>
      <c r="I63" s="54" t="s">
        <v>107</v>
      </c>
      <c r="J63" s="49">
        <v>6900</v>
      </c>
      <c r="K63" s="47"/>
      <c r="L63" s="47"/>
      <c r="M63" s="47"/>
    </row>
    <row r="64" spans="1:13" s="48" customFormat="1" x14ac:dyDescent="0.2">
      <c r="A64" s="52" t="s">
        <v>108</v>
      </c>
      <c r="B64" s="53" t="s">
        <v>108</v>
      </c>
      <c r="C64" s="53" t="s">
        <v>108</v>
      </c>
      <c r="D64" s="53" t="s">
        <v>108</v>
      </c>
      <c r="E64" s="53" t="s">
        <v>108</v>
      </c>
      <c r="F64" s="53" t="s">
        <v>108</v>
      </c>
      <c r="G64" s="53" t="s">
        <v>108</v>
      </c>
      <c r="H64" s="53" t="s">
        <v>108</v>
      </c>
      <c r="I64" s="54" t="s">
        <v>108</v>
      </c>
      <c r="J64" s="49">
        <v>6377.6000000000013</v>
      </c>
      <c r="K64" s="47"/>
      <c r="L64" s="47"/>
      <c r="M64" s="47"/>
    </row>
    <row r="65" spans="1:13" s="48" customFormat="1" x14ac:dyDescent="0.2">
      <c r="A65" s="52" t="s">
        <v>109</v>
      </c>
      <c r="B65" s="53" t="s">
        <v>109</v>
      </c>
      <c r="C65" s="53" t="s">
        <v>109</v>
      </c>
      <c r="D65" s="53" t="s">
        <v>109</v>
      </c>
      <c r="E65" s="53" t="s">
        <v>109</v>
      </c>
      <c r="F65" s="53" t="s">
        <v>109</v>
      </c>
      <c r="G65" s="53" t="s">
        <v>109</v>
      </c>
      <c r="H65" s="53" t="s">
        <v>109</v>
      </c>
      <c r="I65" s="54" t="s">
        <v>109</v>
      </c>
      <c r="J65" s="49">
        <v>1155.9000000000001</v>
      </c>
      <c r="K65" s="47"/>
      <c r="L65" s="47"/>
      <c r="M65" s="47"/>
    </row>
    <row r="66" spans="1:13" s="48" customFormat="1" x14ac:dyDescent="0.2">
      <c r="A66" s="52" t="s">
        <v>110</v>
      </c>
      <c r="B66" s="53" t="s">
        <v>110</v>
      </c>
      <c r="C66" s="53" t="s">
        <v>110</v>
      </c>
      <c r="D66" s="53" t="s">
        <v>110</v>
      </c>
      <c r="E66" s="53" t="s">
        <v>110</v>
      </c>
      <c r="F66" s="53" t="s">
        <v>110</v>
      </c>
      <c r="G66" s="53" t="s">
        <v>110</v>
      </c>
      <c r="H66" s="53" t="s">
        <v>110</v>
      </c>
      <c r="I66" s="54" t="s">
        <v>110</v>
      </c>
      <c r="J66" s="49">
        <v>25179.000000000004</v>
      </c>
      <c r="K66" s="47"/>
      <c r="L66" s="47"/>
      <c r="M66" s="47"/>
    </row>
    <row r="67" spans="1:13" s="48" customFormat="1" x14ac:dyDescent="0.2">
      <c r="A67" s="52" t="s">
        <v>111</v>
      </c>
      <c r="B67" s="53" t="s">
        <v>111</v>
      </c>
      <c r="C67" s="53" t="s">
        <v>111</v>
      </c>
      <c r="D67" s="53" t="s">
        <v>111</v>
      </c>
      <c r="E67" s="53" t="s">
        <v>111</v>
      </c>
      <c r="F67" s="53" t="s">
        <v>111</v>
      </c>
      <c r="G67" s="53" t="s">
        <v>111</v>
      </c>
      <c r="H67" s="53" t="s">
        <v>111</v>
      </c>
      <c r="I67" s="54" t="s">
        <v>111</v>
      </c>
      <c r="J67" s="49">
        <v>7192.2666666666673</v>
      </c>
      <c r="K67" s="47"/>
      <c r="L67" s="47"/>
      <c r="M67" s="47"/>
    </row>
    <row r="68" spans="1:13" s="48" customFormat="1" x14ac:dyDescent="0.2">
      <c r="A68" s="52" t="s">
        <v>112</v>
      </c>
      <c r="B68" s="53" t="s">
        <v>112</v>
      </c>
      <c r="C68" s="53" t="s">
        <v>112</v>
      </c>
      <c r="D68" s="53" t="s">
        <v>112</v>
      </c>
      <c r="E68" s="53" t="s">
        <v>112</v>
      </c>
      <c r="F68" s="53" t="s">
        <v>112</v>
      </c>
      <c r="G68" s="53" t="s">
        <v>112</v>
      </c>
      <c r="H68" s="53" t="s">
        <v>112</v>
      </c>
      <c r="I68" s="54" t="s">
        <v>112</v>
      </c>
      <c r="J68" s="49">
        <v>28630.6151202</v>
      </c>
      <c r="K68" s="47"/>
      <c r="L68" s="47"/>
      <c r="M68" s="47"/>
    </row>
    <row r="69" spans="1:13" s="48" customFormat="1" x14ac:dyDescent="0.2">
      <c r="A69" s="52" t="s">
        <v>113</v>
      </c>
      <c r="B69" s="53" t="s">
        <v>113</v>
      </c>
      <c r="C69" s="53" t="s">
        <v>113</v>
      </c>
      <c r="D69" s="53" t="s">
        <v>113</v>
      </c>
      <c r="E69" s="53" t="s">
        <v>113</v>
      </c>
      <c r="F69" s="53" t="s">
        <v>113</v>
      </c>
      <c r="G69" s="53" t="s">
        <v>113</v>
      </c>
      <c r="H69" s="53" t="s">
        <v>113</v>
      </c>
      <c r="I69" s="54" t="s">
        <v>113</v>
      </c>
      <c r="J69" s="49">
        <v>54606.633099999992</v>
      </c>
      <c r="K69" s="47"/>
      <c r="L69" s="47"/>
      <c r="M69" s="47"/>
    </row>
    <row r="70" spans="1:13" s="48" customFormat="1" x14ac:dyDescent="0.2">
      <c r="A70" s="52" t="s">
        <v>114</v>
      </c>
      <c r="B70" s="53" t="s">
        <v>114</v>
      </c>
      <c r="C70" s="53" t="s">
        <v>114</v>
      </c>
      <c r="D70" s="53" t="s">
        <v>114</v>
      </c>
      <c r="E70" s="53" t="s">
        <v>114</v>
      </c>
      <c r="F70" s="53" t="s">
        <v>114</v>
      </c>
      <c r="G70" s="53" t="s">
        <v>114</v>
      </c>
      <c r="H70" s="53" t="s">
        <v>114</v>
      </c>
      <c r="I70" s="54" t="s">
        <v>114</v>
      </c>
      <c r="J70" s="49">
        <v>4125.4416666666675</v>
      </c>
      <c r="K70" s="47"/>
      <c r="L70" s="47"/>
      <c r="M70" s="47"/>
    </row>
    <row r="71" spans="1:13" s="48" customFormat="1" ht="12.75" customHeight="1" x14ac:dyDescent="0.2">
      <c r="A71" s="55" t="s">
        <v>104</v>
      </c>
      <c r="B71" s="55"/>
      <c r="C71" s="55"/>
      <c r="D71" s="55"/>
      <c r="E71" s="55"/>
      <c r="F71" s="55"/>
      <c r="G71" s="55"/>
      <c r="H71" s="55"/>
      <c r="I71" s="55"/>
      <c r="J71" s="50">
        <f>SUM(J63:J70)</f>
        <v>134167.45655353335</v>
      </c>
      <c r="K71" s="47"/>
      <c r="L71" s="47"/>
      <c r="M71" s="47"/>
    </row>
    <row r="72" spans="1:13" s="48" customFormat="1" ht="12.75" customHeight="1" x14ac:dyDescent="0.2">
      <c r="A72" s="55" t="s">
        <v>105</v>
      </c>
      <c r="B72" s="55"/>
      <c r="C72" s="55"/>
      <c r="D72" s="55"/>
      <c r="E72" s="55"/>
      <c r="F72" s="55"/>
      <c r="G72" s="55"/>
      <c r="H72" s="55"/>
      <c r="I72" s="55"/>
      <c r="J72" s="50">
        <f>J61+J71</f>
        <v>443698.35655353335</v>
      </c>
      <c r="K72" s="47"/>
      <c r="L72" s="47"/>
      <c r="M72" s="47"/>
    </row>
  </sheetData>
  <mergeCells count="51">
    <mergeCell ref="A6:M6"/>
    <mergeCell ref="C15:M15"/>
    <mergeCell ref="E16:F16"/>
    <mergeCell ref="E17:F17"/>
    <mergeCell ref="C12:M12"/>
    <mergeCell ref="E18:F18"/>
    <mergeCell ref="A26:M26"/>
    <mergeCell ref="A27:M27"/>
    <mergeCell ref="A33:M33"/>
    <mergeCell ref="A39:M39"/>
    <mergeCell ref="F22:I22"/>
    <mergeCell ref="J22:M22"/>
    <mergeCell ref="F23:F24"/>
    <mergeCell ref="G23:I23"/>
    <mergeCell ref="J23:J24"/>
    <mergeCell ref="K23:M23"/>
    <mergeCell ref="A22:A24"/>
    <mergeCell ref="B22:B24"/>
    <mergeCell ref="C22:C24"/>
    <mergeCell ref="D22:D24"/>
    <mergeCell ref="E22:E24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55:I55"/>
    <mergeCell ref="A56:I56"/>
    <mergeCell ref="A57:I57"/>
    <mergeCell ref="A58:I58"/>
    <mergeCell ref="A59:I59"/>
    <mergeCell ref="A60:I60"/>
    <mergeCell ref="A62:I62"/>
    <mergeCell ref="A63:I63"/>
    <mergeCell ref="A61:I61"/>
    <mergeCell ref="A64:I64"/>
    <mergeCell ref="A65:I65"/>
    <mergeCell ref="A66:I66"/>
    <mergeCell ref="A67:I67"/>
    <mergeCell ref="A68:I68"/>
    <mergeCell ref="A69:I69"/>
    <mergeCell ref="A71:I71"/>
    <mergeCell ref="A72:I72"/>
    <mergeCell ref="A70:I70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>
    <oddHeader>&amp;LГРАНД-Смета 2021&amp;C27.04.2021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13 граф</vt:lpstr>
      <vt:lpstr>'ЛСР 13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Анцифиров Дмитрий Геннадьевич</dc:creator>
  <cp:lastModifiedBy>Инженер</cp:lastModifiedBy>
  <cp:lastPrinted>2018-11-22T12:56:26Z</cp:lastPrinted>
  <dcterms:created xsi:type="dcterms:W3CDTF">2012-09-25T04:33:48Z</dcterms:created>
  <dcterms:modified xsi:type="dcterms:W3CDTF">2021-05-17T10:12:46Z</dcterms:modified>
</cp:coreProperties>
</file>