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Root\ИЭ\ТЭЦ11\F-SHARE01-T11\Tec11s\OCP\Oppr9\2022\2 КОМИССИОННЫЙ ВЫБОР ПОДРЯДЧИКОВ\25 Оборудование ЭЦ (Ю дек)\ДВ\181121\"/>
    </mc:Choice>
  </mc:AlternateContent>
  <bookViews>
    <workbookView xWindow="0" yWindow="600" windowWidth="7500" windowHeight="3705" tabRatio="771" firstSheet="1" activeTab="1"/>
  </bookViews>
  <sheets>
    <sheet name="Мои данные" sheetId="8" state="hidden" r:id="rId1"/>
    <sheet name="16-4-16" sheetId="11" r:id="rId2"/>
    <sheet name="автоматы" sheetId="12" r:id="rId3"/>
  </sheets>
  <definedNames>
    <definedName name="_xlnm.Print_Area" localSheetId="1">'16-4-16'!$A$1:$L$59</definedName>
    <definedName name="_xlnm.Print_Area" localSheetId="0">'Мои данные'!$A$1:$L$36</definedName>
  </definedNames>
  <calcPr calcId="162913"/>
</workbook>
</file>

<file path=xl/calcChain.xml><?xml version="1.0" encoding="utf-8"?>
<calcChain xmlns="http://schemas.openxmlformats.org/spreadsheetml/2006/main">
  <c r="K24" i="11" l="1"/>
  <c r="D20" i="11"/>
  <c r="K37" i="11" l="1"/>
  <c r="K17" i="8" l="1"/>
  <c r="K16" i="8" l="1"/>
</calcChain>
</file>

<file path=xl/comments1.xml><?xml version="1.0" encoding="utf-8"?>
<comments xmlns="http://schemas.openxmlformats.org/spreadsheetml/2006/main">
  <authors>
    <author>Сергей</author>
  </authors>
  <commentList>
    <comment ref="A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</t>
        </r>
      </text>
    </comment>
    <comment ref="C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D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I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&lt;Наименование ресурса&gt;</t>
        </r>
      </text>
    </comment>
    <comment ref="J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&lt;Единица измерения ресурса&gt;</t>
        </r>
      </text>
    </comment>
    <comment ref="K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 &lt;Общее количество ресурса&gt;</t>
        </r>
      </text>
    </comment>
  </commentList>
</comments>
</file>

<file path=xl/sharedStrings.xml><?xml version="1.0" encoding="utf-8"?>
<sst xmlns="http://schemas.openxmlformats.org/spreadsheetml/2006/main" count="246" uniqueCount="131">
  <si>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</si>
  <si>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</si>
  <si>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</si>
  <si>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</si>
  <si>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</si>
  <si>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</si>
  <si>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</si>
  <si>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</si>
  <si>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Поставка (заказчик/ подрядчик)</t>
  </si>
  <si>
    <t>Использование (лом, утиль, мусор, реализ., повт. исп.)</t>
  </si>
  <si>
    <t>шт.</t>
  </si>
  <si>
    <t xml:space="preserve">Условия производства работ: </t>
  </si>
  <si>
    <t>Вредность</t>
  </si>
  <si>
    <t>(коэффициент доплат к стоимости работ согласно общих частей Справочника)</t>
  </si>
  <si>
    <t>Стесненность</t>
  </si>
  <si>
    <t>(коэффициент доплат к стоимости работ согласно общих частей СНиП)</t>
  </si>
  <si>
    <t>Согласовано:</t>
  </si>
  <si>
    <t>Подписи лиц, ответственных на филлиале за составление дефектных ведомостей</t>
  </si>
  <si>
    <t>Визы ЭТС:</t>
  </si>
  <si>
    <t>ЗТДр  ТЭЦ-11</t>
  </si>
  <si>
    <t>С.В.Парфентьев</t>
  </si>
  <si>
    <t>Начальник ЭТС                                         Шелковников Н.Л.</t>
  </si>
  <si>
    <t>Начальник ЭЦ ТЭЦ-11</t>
  </si>
  <si>
    <t>УТВЕРЖДАЮ</t>
  </si>
  <si>
    <t xml:space="preserve">Дефектная ведомость (ведомость объемов работ)  № </t>
  </si>
  <si>
    <t>Подрядчик</t>
  </si>
  <si>
    <t>Э.И. Круглов</t>
  </si>
  <si>
    <t>утиль, сдать заказчику</t>
  </si>
  <si>
    <t>Замена опорного изолятора, без защитной юбки</t>
  </si>
  <si>
    <t>Изолятор ОНШ-35</t>
  </si>
  <si>
    <t>Изолятор ОНШП-35</t>
  </si>
  <si>
    <t>кг</t>
  </si>
  <si>
    <t>Гайка М16</t>
  </si>
  <si>
    <t>Болт М16х40</t>
  </si>
  <si>
    <t>Изготовление элементов каркасов котла и другого оборудования, масса элемента: до 0,05 т</t>
  </si>
  <si>
    <t>т</t>
  </si>
  <si>
    <t>Замена кронштейнов, рам и других мелких металлоконструкций, масса элемента: до 0,02 т</t>
  </si>
  <si>
    <t>Уголок 50 СТ.3СП</t>
  </si>
  <si>
    <t xml:space="preserve">Балка двутавровая сталь ст3сп/пс5 </t>
  </si>
  <si>
    <t>Ремонт лакокрасочного покрытия: на 2-а слоя, вручную, кистью</t>
  </si>
  <si>
    <t>10м2</t>
  </si>
  <si>
    <t>Растворитель уайт-спирит</t>
  </si>
  <si>
    <t>Ветошь</t>
  </si>
  <si>
    <t>Грунт ГФ 021</t>
  </si>
  <si>
    <t>Эмаль ПФ 115 (серый)</t>
  </si>
  <si>
    <t>Сталь листовая горячекатаная углеродистая обыкновенного качества Ст3кп толщиной 3 мм</t>
  </si>
  <si>
    <t>Электрод МР-3C Ф 4 мм</t>
  </si>
  <si>
    <t>Технический директор филиала ОАО "Иркутскэнерго" ТЭЦ-11</t>
  </si>
  <si>
    <t>________________________  Д.Л. Иванов</t>
  </si>
  <si>
    <t>"____"_________________________2015г.</t>
  </si>
  <si>
    <t>Инв.№</t>
  </si>
  <si>
    <t>Справочные данные материалов для Комаровой Валентины</t>
  </si>
  <si>
    <t>00010451</t>
  </si>
  <si>
    <t>на</t>
  </si>
  <si>
    <t>наименование объекта, наименование работ</t>
  </si>
  <si>
    <t>ГРУ-6кВ №2 Бл.-4 Ремонт ошиновки 6 кВ с заменой опорных изоляторов</t>
  </si>
  <si>
    <t>Уайт-спирит</t>
  </si>
  <si>
    <t>шт</t>
  </si>
  <si>
    <t>Стяжка нейлоновая неоткрывающаяся 3,6х250 мм</t>
  </si>
  <si>
    <t>лом, сдать заказчику</t>
  </si>
  <si>
    <t>100шт.</t>
  </si>
  <si>
    <t>один конец</t>
  </si>
  <si>
    <t>Присоединение жил кабеля сечением: до 16 мм2, количество жил в кабеле 4</t>
  </si>
  <si>
    <t>Отсоединение жил кабеля сечением: до 16 мм2, количество жил в кабеле 4</t>
  </si>
  <si>
    <t>Электроды: МР-3</t>
  </si>
  <si>
    <t>Изготовление рам и других мелких металлоконструкций, требующее выполнение сварочных работ</t>
  </si>
  <si>
    <t>Ед.изм.</t>
  </si>
  <si>
    <t>Использование (лом, утиль,мусор, реализация, повторное использов.</t>
  </si>
  <si>
    <t>кол-во</t>
  </si>
  <si>
    <t>Ед.изм</t>
  </si>
  <si>
    <t>Потребность в основных материалах и зап.частях</t>
  </si>
  <si>
    <t>Демонтируемые материалы</t>
  </si>
  <si>
    <t>объём работ</t>
  </si>
  <si>
    <t>№№ п/п</t>
  </si>
  <si>
    <t>ВА 57-35-340010 УХЛ3 25 А</t>
  </si>
  <si>
    <t>ВА 57-35-340010 УХЛ3 50 А</t>
  </si>
  <si>
    <t>ВА 57-35-340010 УХЛ3 40 А</t>
  </si>
  <si>
    <t>Дефектная ведомость № ____</t>
  </si>
  <si>
    <t>Отсоединение жил кабеля сечением: до 16 мм2, количество жил в кабеле 3</t>
  </si>
  <si>
    <t>Отсоединение жил кабеля сечением: свыше 35 до 70 мм2, количество жил в кабеле 4</t>
  </si>
  <si>
    <t>Присоединение жил кабеля сечением: свыше 35 до 70 мм2, количество жил в кабеле 4</t>
  </si>
  <si>
    <t>ВА 57-35-340010 УХЛ3 80 А</t>
  </si>
  <si>
    <t>Установка кронштейнов, рам и других мелких металлоконструкций, масса элемента: свыше 0,02 до 0,05 т</t>
  </si>
  <si>
    <t>Ремонт рем.сборки ТГ-8</t>
  </si>
  <si>
    <t>И.В. Больших</t>
  </si>
  <si>
    <t>Начальник ЭТС</t>
  </si>
  <si>
    <t>Шелковников Н.Л.</t>
  </si>
  <si>
    <t>ВА 57-35-340010 УХЛ3 31,5 А</t>
  </si>
  <si>
    <t>Растворитель марки Р-4</t>
  </si>
  <si>
    <t xml:space="preserve">                           Раздел 2. Ремонт лакокрасочного покрытия рамы</t>
  </si>
  <si>
    <t xml:space="preserve">                           Раздел 1. Изготовление рамы под сборку</t>
  </si>
  <si>
    <t xml:space="preserve">                           Раздел 4. Замена сборки</t>
  </si>
  <si>
    <t>Присоединение жил кабеля сечением: до 16 мм2, количество жил в кабеле 3</t>
  </si>
  <si>
    <t xml:space="preserve">                           Раздел 3. Переподключение, замена силовой каб.линии</t>
  </si>
  <si>
    <t>м</t>
  </si>
  <si>
    <t>Демонтаж силового кабеля, масса 1м кабеля 0,219кг: по металлическим конструкциям и в лотках со сплошным креплением вручную</t>
  </si>
  <si>
    <t>Установка новой концевой заделки силового кабеля, марка муфты-полиэтиленовая термоусаживаемая перчатка, напряжение до 1кВ: сечение жил кабеля 6мм2, число жил 4шт.</t>
  </si>
  <si>
    <t>заделка</t>
  </si>
  <si>
    <t>Изолента 15мм*20м синяя AVIORA /200</t>
  </si>
  <si>
    <t>Монтаж силового кабеля, масса 1м кабеля 0,427кг: по металлическим конструкциям и в лотках со сплошным креплением вручную</t>
  </si>
  <si>
    <t>Заместитель директора филиала -
Технический директор ТЭЦ-11</t>
  </si>
  <si>
    <t>_______________  Е.Н. Миронов</t>
  </si>
  <si>
    <t>"____"________________2021г.</t>
  </si>
  <si>
    <t>Изолента Aviora купить в Иркутске по выгодной цене (pulscen.ru)</t>
  </si>
  <si>
    <t>Уголок горячекатаный, марка стали ВСт3кп2, размер 50х50х5 мм</t>
  </si>
  <si>
    <t>Уголок горячекатаный, марка стали ВСт3кп2, размер 25х25х3 мм</t>
  </si>
  <si>
    <t>Сталь листовая горячекатаная марки Ст3 толщиной: 3,0 мм</t>
  </si>
  <si>
    <t>Болты с гайками и шайбами оцинкованные, диаметр 8 мм (болты м8х20 -40 шт)</t>
  </si>
  <si>
    <t>Бирки маркировочные пластмассовые У134</t>
  </si>
  <si>
    <t>Кабель силовой с медными жилами ВВГнг-LS 4х6-1000</t>
  </si>
  <si>
    <t>Термоусаживаемые мини-перчатки на напряжение до 1 кВ 4ТПИ нг-4/25 мини купить за 476.24 руб./шт. в Иркутске от компании ООО "РЕГИОН ТЕХНО РЕСУРС" (pulscen.ru)</t>
  </si>
  <si>
    <t>4ТПИ-4/25 мини: Термоусаживаемые мини-перчатки на напряжение до 1 кВ (на кабель 4;6;10;16;25мм2)</t>
  </si>
  <si>
    <t>Выключатель автоматический ВА57-35-340010-80А-800-690AC-УХЛ3-КЭАЗ купить за 4 240 руб./шт. в Иркутске от компании "Группа Компаний ЭлектроПрофи" (pulscen.ru)</t>
  </si>
  <si>
    <t>Выключатель автоматический ВА57-35-340010-50А-500-690AC-УХЛ3-КЭАЗ купить за 4 020 руб./шт. в Иркутске от компании "Группа Компаний ЭлектроПрофи" (pulscen.ru)</t>
  </si>
  <si>
    <t>Выключатель автоматический ВА 57 35 340010 40А 630 690AC УХЛ3 КЭАЗ купить за 4 010 руб./шт. в Иркутске от компании "Группа Компаний ЭлектроПрофи" (pulscen.ru)</t>
  </si>
  <si>
    <t>Выключатель автоматический ВА 57 35 340010 31,5А 630 690AC УХЛ3 КЭАЗ купить за 4 260 руб./шт. в Иркутске от компании "Группа Компаний ЭлектроПрофи" (pulscen.ru)</t>
  </si>
  <si>
    <t>Выключатель автоматический ВА 57 35 340010 25А 320 690AC УХЛ3 КЭАЗ купить за 4 010 руб./шт. в Иркутске от компании "Группа Компаний ЭлектроПрофи" (pulscen.ru)</t>
  </si>
  <si>
    <t>ПР8501-2148, купить в Екатеринбурге, цена, характеристики — Завод «Энергия» (z-energo.com)</t>
  </si>
  <si>
    <t>Установка аппаратуры коммутационной (снятие и установка автоматических выключателей для проверки)</t>
  </si>
  <si>
    <t>ИЭ00010707</t>
  </si>
  <si>
    <t>Шкаф 380В, тип ПР8501-2148 УХЛ3.1, IP54, напольный, размеры 1600х700х350, с автоматическими выключателями распределения, 8 групп, с вводным автоматом, с сальниками (номинальный ток шкафа 630А) по опросному листу и согласованию с заказчиком</t>
  </si>
  <si>
    <t>Шкаф силовой 380В</t>
  </si>
  <si>
    <t>комплектация шкафа ПР8501</t>
  </si>
  <si>
    <t>Кабель АКВВГ 10х2,5</t>
  </si>
  <si>
    <r>
      <t xml:space="preserve">Ремонт лакокрасочного покрытия: Антикоррозионная алкидная эмаль Нержамет 3 в 1. 
</t>
    </r>
    <r>
      <rPr>
        <i/>
        <sz val="12"/>
        <rFont val="Times New Roman"/>
        <family val="1"/>
        <charset val="204"/>
      </rPr>
      <t>Нанесение лакокрасочных покрытий кистью, 2 слоя</t>
    </r>
  </si>
  <si>
    <t>м2</t>
  </si>
  <si>
    <t>Антикоррозионная алкидная эмаль Нержамет 3 в 1. (на 2 слоя 0,15*2=300 гр/м2)</t>
  </si>
  <si>
    <t>Замена сборок и панелей напряжением 0,4кВ, тип ПРС</t>
  </si>
  <si>
    <t>ВУТ (кроме БЦ13)</t>
  </si>
  <si>
    <t>Мастер ЭЦ ТЭЦ-11</t>
  </si>
  <si>
    <t>Н.А. Егоров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</si>
</sst>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0.000"/>
    <numFmt numFmtId="166" formatCode="0.000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2"/>
      <name val="Arial Cyr"/>
      <charset val="204"/>
    </font>
    <font>
      <sz val="12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color theme="0"/>
      <name val="Arial Cyr"/>
      <family val="2"/>
      <charset val="204"/>
    </font>
    <font>
      <sz val="9"/>
      <color theme="0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theme="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0"/>
      <name val="Arial"/>
      <family val="2"/>
      <charset val="204"/>
    </font>
    <font>
      <u/>
      <sz val="10"/>
      <color theme="10"/>
      <name val="Arial Cyr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1">
    <xf numFmtId="0" fontId="0" fillId="0" borderId="0"/>
    <xf numFmtId="0" fontId="3" fillId="0" borderId="1">
      <alignment horizontal="center"/>
    </xf>
    <xf numFmtId="0" fontId="2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2" fillId="0" borderId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2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1" fillId="0" borderId="0" applyNumberFormat="0" applyFill="0" applyBorder="0" applyAlignment="0" applyProtection="0"/>
  </cellStyleXfs>
  <cellXfs count="242">
    <xf numFmtId="0" fontId="0" fillId="0" borderId="0" xfId="0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10" fillId="0" borderId="0" xfId="0" applyFont="1" applyBorder="1" applyAlignment="1">
      <alignment horizontal="left" vertical="center"/>
    </xf>
    <xf numFmtId="0" fontId="9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11" fillId="0" borderId="0" xfId="25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/>
    <xf numFmtId="0" fontId="13" fillId="0" borderId="0" xfId="0" applyFont="1" applyBorder="1" applyAlignment="1"/>
    <xf numFmtId="0" fontId="13" fillId="0" borderId="3" xfId="0" applyFont="1" applyBorder="1" applyAlignment="1"/>
    <xf numFmtId="0" fontId="12" fillId="0" borderId="7" xfId="13" applyFont="1" applyBorder="1">
      <alignment horizontal="center" wrapText="1"/>
    </xf>
    <xf numFmtId="0" fontId="12" fillId="0" borderId="1" xfId="13" applyFont="1">
      <alignment horizontal="center" wrapText="1"/>
    </xf>
    <xf numFmtId="0" fontId="14" fillId="0" borderId="0" xfId="0" applyFont="1"/>
    <xf numFmtId="0" fontId="15" fillId="0" borderId="1" xfId="3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7" xfId="13" applyFont="1" applyFill="1" applyBorder="1">
      <alignment horizontal="center" wrapText="1"/>
    </xf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3" fillId="0" borderId="0" xfId="0" applyFont="1" applyFill="1"/>
    <xf numFmtId="0" fontId="13" fillId="0" borderId="0" xfId="0" applyFont="1" applyFill="1" applyBorder="1"/>
    <xf numFmtId="0" fontId="13" fillId="0" borderId="1" xfId="3" applyFont="1" applyFill="1" applyBorder="1" applyAlignment="1">
      <alignment horizontal="center" vertical="center" wrapText="1"/>
    </xf>
    <xf numFmtId="0" fontId="0" fillId="0" borderId="0" xfId="0" applyFont="1"/>
    <xf numFmtId="0" fontId="15" fillId="0" borderId="0" xfId="3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 vertical="center" wrapText="1"/>
    </xf>
    <xf numFmtId="0" fontId="13" fillId="0" borderId="0" xfId="3" applyFont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/>
    </xf>
    <xf numFmtId="2" fontId="1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8" fillId="0" borderId="0" xfId="0" applyNumberFormat="1" applyFont="1" applyFill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right" vertical="top"/>
    </xf>
    <xf numFmtId="0" fontId="18" fillId="0" borderId="0" xfId="0" applyFont="1" applyBorder="1" applyAlignment="1">
      <alignment horizontal="left"/>
    </xf>
    <xf numFmtId="0" fontId="15" fillId="0" borderId="0" xfId="0" applyFont="1"/>
    <xf numFmtId="0" fontId="20" fillId="0" borderId="0" xfId="25" applyFont="1" applyAlignment="1">
      <alignment horizontal="center" vertical="center"/>
    </xf>
    <xf numFmtId="0" fontId="3" fillId="0" borderId="0" xfId="25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quotePrefix="1" applyFont="1"/>
    <xf numFmtId="0" fontId="5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3" fillId="0" borderId="1" xfId="3" applyFont="1" applyFill="1" applyBorder="1" applyAlignment="1">
      <alignment vertical="top"/>
    </xf>
    <xf numFmtId="0" fontId="13" fillId="0" borderId="1" xfId="3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/>
    </xf>
    <xf numFmtId="0" fontId="13" fillId="0" borderId="1" xfId="3" applyFont="1" applyFill="1" applyBorder="1" applyAlignment="1"/>
    <xf numFmtId="0" fontId="13" fillId="0" borderId="1" xfId="13" applyFont="1" applyFill="1" applyBorder="1">
      <alignment horizontal="center" wrapText="1"/>
    </xf>
    <xf numFmtId="0" fontId="13" fillId="0" borderId="1" xfId="13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1" fontId="13" fillId="0" borderId="0" xfId="0" applyNumberFormat="1" applyFont="1" applyFill="1"/>
    <xf numFmtId="0" fontId="13" fillId="0" borderId="0" xfId="0" quotePrefix="1" applyFont="1" applyFill="1"/>
    <xf numFmtId="0" fontId="13" fillId="0" borderId="0" xfId="0" applyFont="1" applyFill="1" applyAlignment="1">
      <alignment horizontal="right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top" wrapText="1"/>
    </xf>
    <xf numFmtId="0" fontId="13" fillId="0" borderId="0" xfId="3" applyFont="1" applyFill="1" applyBorder="1" applyAlignment="1">
      <alignment vertical="top"/>
    </xf>
    <xf numFmtId="0" fontId="27" fillId="0" borderId="0" xfId="0" applyFont="1" applyFill="1" applyAlignment="1">
      <alignment horizontal="center" vertical="top"/>
    </xf>
    <xf numFmtId="0" fontId="13" fillId="0" borderId="0" xfId="0" applyFont="1" applyFill="1" applyBorder="1" applyAlignment="1">
      <alignment horizontal="left" vertical="center"/>
    </xf>
    <xf numFmtId="1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top" wrapText="1"/>
    </xf>
    <xf numFmtId="0" fontId="13" fillId="0" borderId="7" xfId="3" applyFont="1" applyFill="1" applyBorder="1" applyAlignment="1">
      <alignment horizontal="left" vertical="top" wrapText="1"/>
    </xf>
    <xf numFmtId="0" fontId="13" fillId="0" borderId="7" xfId="3" applyFont="1" applyFill="1" applyBorder="1" applyAlignment="1">
      <alignment horizontal="center" vertical="top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top"/>
    </xf>
    <xf numFmtId="0" fontId="13" fillId="0" borderId="0" xfId="0" applyNumberFormat="1" applyFont="1" applyFill="1" applyAlignment="1">
      <alignment vertical="center" wrapText="1"/>
    </xf>
    <xf numFmtId="0" fontId="9" fillId="0" borderId="0" xfId="0" applyFont="1" applyFill="1"/>
    <xf numFmtId="0" fontId="9" fillId="0" borderId="0" xfId="0" applyNumberFormat="1" applyFont="1" applyFill="1" applyAlignment="1">
      <alignment vertical="center" wrapText="1"/>
    </xf>
    <xf numFmtId="0" fontId="29" fillId="0" borderId="0" xfId="25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2" fillId="0" borderId="0" xfId="0" applyNumberFormat="1" applyFont="1" applyFill="1" applyAlignment="1">
      <alignment vertical="center" wrapText="1"/>
    </xf>
    <xf numFmtId="0" fontId="29" fillId="0" borderId="0" xfId="0" applyFont="1" applyFill="1"/>
    <xf numFmtId="0" fontId="9" fillId="0" borderId="0" xfId="0" applyNumberFormat="1" applyFont="1" applyFill="1" applyAlignment="1">
      <alignment horizontal="left" vertical="center" wrapText="1"/>
    </xf>
    <xf numFmtId="0" fontId="13" fillId="0" borderId="0" xfId="0" applyNumberFormat="1" applyFont="1" applyFill="1" applyAlignment="1">
      <alignment vertical="center"/>
    </xf>
    <xf numFmtId="0" fontId="29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horizontal="right" vertical="top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NumberFormat="1" applyFont="1" applyFill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31" fillId="0" borderId="0" xfId="30" applyFill="1"/>
    <xf numFmtId="0" fontId="13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left" vertical="top" wrapText="1"/>
    </xf>
    <xf numFmtId="0" fontId="13" fillId="0" borderId="0" xfId="0" applyNumberFormat="1" applyFont="1" applyFill="1" applyAlignment="1">
      <alignment horizontal="right" vertical="top"/>
    </xf>
    <xf numFmtId="0" fontId="13" fillId="0" borderId="0" xfId="0" applyNumberFormat="1" applyFont="1" applyFill="1" applyAlignment="1">
      <alignment horizontal="left" vertical="top"/>
    </xf>
    <xf numFmtId="0" fontId="13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/>
    <xf numFmtId="0" fontId="12" fillId="0" borderId="0" xfId="0" applyFont="1" applyFill="1"/>
    <xf numFmtId="0" fontId="26" fillId="0" borderId="0" xfId="0" applyFont="1" applyFill="1" applyBorder="1"/>
    <xf numFmtId="0" fontId="13" fillId="0" borderId="3" xfId="0" applyFont="1" applyFill="1" applyBorder="1" applyAlignment="1"/>
    <xf numFmtId="0" fontId="13" fillId="0" borderId="3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9" fontId="32" fillId="0" borderId="3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3" fillId="0" borderId="7" xfId="3" applyFont="1" applyFill="1" applyBorder="1" applyAlignment="1">
      <alignment horizontal="left" vertical="top" wrapText="1"/>
    </xf>
    <xf numFmtId="166" fontId="32" fillId="0" borderId="3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22" fillId="0" borderId="0" xfId="22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right" vertical="center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7" xfId="3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7" xfId="3" applyFont="1" applyBorder="1" applyAlignment="1">
      <alignment horizontal="right" vertical="top"/>
    </xf>
    <xf numFmtId="0" fontId="15" fillId="0" borderId="8" xfId="3" applyFont="1" applyBorder="1" applyAlignment="1">
      <alignment horizontal="right" vertical="top"/>
    </xf>
    <xf numFmtId="0" fontId="15" fillId="0" borderId="2" xfId="3" applyFont="1" applyBorder="1" applyAlignment="1">
      <alignment horizontal="right" vertical="top"/>
    </xf>
    <xf numFmtId="0" fontId="15" fillId="0" borderId="7" xfId="3" applyFont="1" applyFill="1" applyBorder="1" applyAlignment="1">
      <alignment horizontal="left" vertical="top" wrapText="1"/>
    </xf>
    <xf numFmtId="0" fontId="15" fillId="0" borderId="8" xfId="3" applyFont="1" applyFill="1" applyBorder="1" applyAlignment="1">
      <alignment horizontal="left" vertical="top" wrapText="1"/>
    </xf>
    <xf numFmtId="0" fontId="15" fillId="0" borderId="2" xfId="3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center" vertical="center"/>
    </xf>
    <xf numFmtId="0" fontId="15" fillId="0" borderId="7" xfId="3" applyFont="1" applyBorder="1" applyAlignment="1">
      <alignment horizontal="right" vertical="top" wrapText="1"/>
    </xf>
    <xf numFmtId="0" fontId="15" fillId="0" borderId="8" xfId="3" applyFont="1" applyBorder="1" applyAlignment="1">
      <alignment horizontal="right" vertical="top" wrapText="1"/>
    </xf>
    <xf numFmtId="0" fontId="15" fillId="0" borderId="2" xfId="3" applyFont="1" applyBorder="1" applyAlignment="1">
      <alignment horizontal="right" vertical="top" wrapText="1"/>
    </xf>
    <xf numFmtId="0" fontId="13" fillId="0" borderId="0" xfId="0" applyFont="1" applyFill="1" applyAlignment="1">
      <alignment horizontal="right"/>
    </xf>
    <xf numFmtId="0" fontId="13" fillId="0" borderId="7" xfId="3" applyFont="1" applyFill="1" applyBorder="1" applyAlignment="1">
      <alignment horizontal="center" vertical="top" wrapText="1"/>
    </xf>
    <xf numFmtId="0" fontId="13" fillId="0" borderId="2" xfId="3" applyFont="1" applyFill="1" applyBorder="1" applyAlignment="1">
      <alignment horizontal="center" vertical="top" wrapText="1"/>
    </xf>
    <xf numFmtId="0" fontId="13" fillId="0" borderId="7" xfId="3" applyFont="1" applyFill="1" applyBorder="1" applyAlignment="1">
      <alignment horizontal="center" vertical="top"/>
    </xf>
    <xf numFmtId="0" fontId="13" fillId="0" borderId="2" xfId="3" applyFont="1" applyFill="1" applyBorder="1" applyAlignment="1">
      <alignment horizontal="center" vertical="top"/>
    </xf>
    <xf numFmtId="0" fontId="13" fillId="0" borderId="7" xfId="3" applyFont="1" applyFill="1" applyBorder="1" applyAlignment="1">
      <alignment horizontal="left" vertical="top" wrapText="1"/>
    </xf>
    <xf numFmtId="0" fontId="13" fillId="0" borderId="2" xfId="3" applyFont="1" applyFill="1" applyBorder="1" applyAlignment="1">
      <alignment horizontal="left" vertical="top" wrapText="1"/>
    </xf>
    <xf numFmtId="0" fontId="13" fillId="0" borderId="8" xfId="3" applyFont="1" applyFill="1" applyBorder="1" applyAlignment="1">
      <alignment horizontal="center" vertical="top" wrapText="1"/>
    </xf>
    <xf numFmtId="0" fontId="13" fillId="0" borderId="8" xfId="3" applyFont="1" applyFill="1" applyBorder="1" applyAlignment="1">
      <alignment horizontal="left" vertical="top" wrapText="1"/>
    </xf>
    <xf numFmtId="0" fontId="13" fillId="0" borderId="8" xfId="3" applyFont="1" applyFill="1" applyBorder="1" applyAlignment="1">
      <alignment horizontal="center" vertical="top"/>
    </xf>
    <xf numFmtId="0" fontId="24" fillId="0" borderId="13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top"/>
    </xf>
    <xf numFmtId="0" fontId="13" fillId="0" borderId="3" xfId="22" applyFont="1" applyFill="1" applyBorder="1" applyAlignment="1">
      <alignment horizontal="left"/>
    </xf>
    <xf numFmtId="0" fontId="24" fillId="0" borderId="21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/>
    </xf>
    <xf numFmtId="0" fontId="24" fillId="0" borderId="19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wrapText="1"/>
    </xf>
    <xf numFmtId="0" fontId="28" fillId="0" borderId="0" xfId="0" applyNumberFormat="1" applyFont="1" applyFill="1" applyAlignment="1">
      <alignment horizontal="left" vertical="center" wrapText="1"/>
    </xf>
    <xf numFmtId="0" fontId="12" fillId="0" borderId="0" xfId="0" applyNumberFormat="1" applyFont="1" applyFill="1" applyAlignment="1">
      <alignment horizontal="righ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13" fillId="0" borderId="0" xfId="0" applyNumberFormat="1" applyFont="1" applyFill="1" applyAlignment="1">
      <alignment horizontal="right"/>
    </xf>
    <xf numFmtId="0" fontId="13" fillId="0" borderId="0" xfId="0" applyNumberFormat="1" applyFont="1" applyFill="1" applyAlignment="1">
      <alignment horizontal="right" wrapText="1"/>
    </xf>
    <xf numFmtId="0" fontId="12" fillId="0" borderId="5" xfId="3" applyFont="1" applyFill="1" applyBorder="1" applyAlignment="1">
      <alignment horizontal="left" vertical="top" wrapText="1"/>
    </xf>
    <xf numFmtId="0" fontId="12" fillId="0" borderId="4" xfId="3" applyFont="1" applyFill="1" applyBorder="1" applyAlignment="1">
      <alignment horizontal="left" vertical="top" wrapText="1"/>
    </xf>
    <xf numFmtId="0" fontId="12" fillId="0" borderId="6" xfId="3" applyFont="1" applyFill="1" applyBorder="1" applyAlignment="1">
      <alignment horizontal="left" vertical="top" wrapText="1"/>
    </xf>
    <xf numFmtId="0" fontId="13" fillId="2" borderId="1" xfId="3" applyFont="1" applyFill="1" applyBorder="1" applyAlignment="1">
      <alignment vertical="top" wrapText="1"/>
    </xf>
    <xf numFmtId="165" fontId="13" fillId="0" borderId="1" xfId="3" applyNumberFormat="1" applyFont="1" applyFill="1" applyBorder="1" applyAlignment="1">
      <alignment horizontal="center"/>
    </xf>
    <xf numFmtId="0" fontId="13" fillId="0" borderId="7" xfId="13" applyFont="1" applyBorder="1" applyAlignment="1">
      <alignment horizontal="center" vertical="top" wrapText="1"/>
    </xf>
    <xf numFmtId="0" fontId="13" fillId="0" borderId="7" xfId="26" applyFont="1" applyBorder="1" applyAlignment="1">
      <alignment horizontal="left" vertical="top" wrapText="1"/>
    </xf>
    <xf numFmtId="0" fontId="13" fillId="3" borderId="7" xfId="13" applyFont="1" applyFill="1" applyBorder="1" applyAlignment="1">
      <alignment horizontal="center" vertical="center" wrapText="1"/>
    </xf>
    <xf numFmtId="0" fontId="12" fillId="0" borderId="7" xfId="13" applyFont="1" applyBorder="1" applyAlignment="1">
      <alignment horizontal="center" wrapText="1"/>
    </xf>
    <xf numFmtId="0" fontId="13" fillId="0" borderId="1" xfId="26" applyFont="1" applyBorder="1" applyAlignment="1">
      <alignment horizontal="left" vertical="top" wrapText="1"/>
    </xf>
    <xf numFmtId="0" fontId="13" fillId="0" borderId="1" xfId="26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/>
    </xf>
    <xf numFmtId="0" fontId="12" fillId="0" borderId="0" xfId="0" applyFont="1"/>
    <xf numFmtId="0" fontId="31" fillId="0" borderId="0" xfId="30"/>
    <xf numFmtId="0" fontId="13" fillId="0" borderId="8" xfId="13" applyFont="1" applyBorder="1" applyAlignment="1">
      <alignment horizontal="center" vertical="top" wrapText="1"/>
    </xf>
    <xf numFmtId="0" fontId="13" fillId="0" borderId="8" xfId="26" applyFont="1" applyBorder="1" applyAlignment="1">
      <alignment horizontal="left" vertical="top" wrapText="1"/>
    </xf>
    <xf numFmtId="0" fontId="13" fillId="3" borderId="8" xfId="13" applyFont="1" applyFill="1" applyBorder="1" applyAlignment="1">
      <alignment horizontal="center" vertical="center" wrapText="1"/>
    </xf>
    <xf numFmtId="0" fontId="12" fillId="0" borderId="8" xfId="13" applyFont="1" applyBorder="1" applyAlignment="1">
      <alignment horizontal="center" wrapText="1"/>
    </xf>
    <xf numFmtId="0" fontId="13" fillId="0" borderId="2" xfId="13" applyFont="1" applyBorder="1" applyAlignment="1">
      <alignment horizontal="center" vertical="top" wrapText="1"/>
    </xf>
    <xf numFmtId="0" fontId="13" fillId="0" borderId="2" xfId="26" applyFont="1" applyBorder="1" applyAlignment="1">
      <alignment horizontal="left" vertical="top" wrapText="1"/>
    </xf>
    <xf numFmtId="0" fontId="13" fillId="3" borderId="2" xfId="13" applyFont="1" applyFill="1" applyBorder="1" applyAlignment="1">
      <alignment horizontal="center" vertical="center" wrapText="1"/>
    </xf>
    <xf numFmtId="0" fontId="12" fillId="0" borderId="2" xfId="13" applyFont="1" applyBorder="1" applyAlignment="1">
      <alignment horizontal="center" wrapText="1"/>
    </xf>
    <xf numFmtId="0" fontId="12" fillId="0" borderId="0" xfId="0" applyFont="1" applyAlignment="1">
      <alignment vertical="center"/>
    </xf>
    <xf numFmtId="0" fontId="31" fillId="0" borderId="0" xfId="30" applyAlignment="1">
      <alignment vertical="center"/>
    </xf>
    <xf numFmtId="0" fontId="13" fillId="0" borderId="0" xfId="0" applyFont="1" applyBorder="1" applyAlignment="1">
      <alignment horizontal="right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Гиперссылка" xfId="30" builtinId="8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6"/>
    <cellStyle name="Обычный 3" xfId="29"/>
    <cellStyle name="Обычный 7" xfId="27"/>
    <cellStyle name="Обычный 8" xfId="28"/>
    <cellStyle name="Обычный_Образец" xfId="25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495300</xdr:colOff>
      <xdr:row>4</xdr:row>
      <xdr:rowOff>85725</xdr:rowOff>
    </xdr:from>
    <xdr:to>
      <xdr:col>37</xdr:col>
      <xdr:colOff>493396</xdr:colOff>
      <xdr:row>39</xdr:row>
      <xdr:rowOff>113229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44550" y="771525"/>
          <a:ext cx="15238096" cy="8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207458</xdr:colOff>
      <xdr:row>51</xdr:row>
      <xdr:rowOff>155916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228258" cy="8414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-energo.com/catalog/pr8501-2148/" TargetMode="External"/><Relationship Id="rId3" Type="http://schemas.openxmlformats.org/officeDocument/2006/relationships/hyperlink" Target="https://irk.pulscen.ru/products/va_5735_80a_340010_re800a_50403726" TargetMode="External"/><Relationship Id="rId7" Type="http://schemas.openxmlformats.org/officeDocument/2006/relationships/hyperlink" Target="https://irk.pulscen.ru/products/vyklyuchatel_avtomaticheski_va57_35_340010_25a_320_690ac_ukhl3_keaz_125956414" TargetMode="External"/><Relationship Id="rId2" Type="http://schemas.openxmlformats.org/officeDocument/2006/relationships/hyperlink" Target="https://irk.pulscen.ru/products/termousazhivayemyye_mini_perchatki_na_napryazheniye_do_1_kv_4tpi_ng_4_25_mini_192567754" TargetMode="External"/><Relationship Id="rId1" Type="http://schemas.openxmlformats.org/officeDocument/2006/relationships/hyperlink" Target="https://irk.pulscen.ru/price/071301-izolenta/f:63692_aviora" TargetMode="External"/><Relationship Id="rId6" Type="http://schemas.openxmlformats.org/officeDocument/2006/relationships/hyperlink" Target="https://irk.pulscen.ru/products/vyklyuchatel_avtomaticheski_va57_35_340010_31_5a_630_690ac_ukhl3_keaz_125956424" TargetMode="External"/><Relationship Id="rId11" Type="http://schemas.openxmlformats.org/officeDocument/2006/relationships/comments" Target="../comments1.xml"/><Relationship Id="rId5" Type="http://schemas.openxmlformats.org/officeDocument/2006/relationships/hyperlink" Target="https://irk.pulscen.ru/products/vyklyuchatel_avtomaticheski_va57_35_340010_40a_630_690ac_ukhl3_keaz_125956431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s://irk.pulscen.ru/products/va_5735_50a_340010_re500a_50403723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P84"/>
  <sheetViews>
    <sheetView showGridLines="0" view="pageBreakPreview" zoomScaleNormal="100" zoomScaleSheetLayoutView="100" workbookViewId="0">
      <selection activeCell="B12" sqref="B12:B13"/>
    </sheetView>
  </sheetViews>
  <sheetFormatPr defaultRowHeight="12.75" x14ac:dyDescent="0.2"/>
  <cols>
    <col min="1" max="1" width="5.28515625" customWidth="1"/>
    <col min="2" max="2" width="53.7109375" customWidth="1"/>
    <col min="3" max="3" width="11.28515625" customWidth="1"/>
    <col min="4" max="4" width="8" customWidth="1"/>
    <col min="5" max="5" width="22.85546875" customWidth="1"/>
    <col min="6" max="6" width="11.28515625" customWidth="1"/>
    <col min="7" max="7" width="11" customWidth="1"/>
    <col min="8" max="8" width="16.28515625" customWidth="1"/>
    <col min="9" max="9" width="20.7109375" customWidth="1"/>
    <col min="10" max="10" width="9.5703125" customWidth="1"/>
    <col min="11" max="11" width="13.140625" style="37" customWidth="1"/>
    <col min="12" max="12" width="12.5703125" customWidth="1"/>
  </cols>
  <sheetData>
    <row r="1" spans="1:16" s="59" customFormat="1" x14ac:dyDescent="0.2">
      <c r="A1" s="55"/>
      <c r="B1" s="56"/>
      <c r="C1" s="57"/>
      <c r="D1" s="155"/>
      <c r="E1" s="155"/>
      <c r="F1" s="17"/>
      <c r="G1" s="17"/>
      <c r="H1" s="58"/>
      <c r="I1" s="149" t="s">
        <v>23</v>
      </c>
      <c r="J1" s="149"/>
      <c r="K1" s="149"/>
      <c r="L1" s="149"/>
    </row>
    <row r="2" spans="1:16" s="59" customFormat="1" ht="10.5" customHeight="1" x14ac:dyDescent="0.2">
      <c r="A2" s="55"/>
      <c r="B2" s="60"/>
      <c r="C2" s="57"/>
      <c r="D2" s="61"/>
      <c r="E2" s="61"/>
      <c r="F2" s="17"/>
      <c r="G2" s="17"/>
      <c r="H2" s="58"/>
      <c r="I2" s="62"/>
      <c r="J2" s="63"/>
      <c r="K2" s="64"/>
      <c r="L2" s="65"/>
    </row>
    <row r="3" spans="1:16" s="59" customFormat="1" x14ac:dyDescent="0.2">
      <c r="A3" s="55"/>
      <c r="B3" s="66"/>
      <c r="C3" s="57"/>
      <c r="D3" s="61"/>
      <c r="F3" s="67"/>
      <c r="G3" s="67"/>
      <c r="H3" s="67"/>
      <c r="I3" s="156" t="s">
        <v>47</v>
      </c>
      <c r="J3" s="156"/>
      <c r="K3" s="156"/>
      <c r="L3" s="156"/>
    </row>
    <row r="4" spans="1:16" s="59" customFormat="1" ht="7.5" customHeight="1" x14ac:dyDescent="0.2">
      <c r="A4" s="55"/>
      <c r="B4" s="68"/>
      <c r="C4" s="57"/>
      <c r="D4" s="61"/>
      <c r="E4" s="61"/>
      <c r="F4" s="17"/>
      <c r="G4" s="17"/>
      <c r="H4" s="58"/>
      <c r="I4" s="62"/>
      <c r="J4" s="63"/>
      <c r="K4" s="69"/>
      <c r="L4" s="63"/>
      <c r="P4" s="70"/>
    </row>
    <row r="5" spans="1:16" s="59" customFormat="1" ht="18" customHeight="1" x14ac:dyDescent="0.2">
      <c r="A5" s="55"/>
      <c r="B5" s="71"/>
      <c r="C5" s="57"/>
      <c r="D5" s="61"/>
      <c r="E5" s="61"/>
      <c r="F5" s="17"/>
      <c r="G5" s="17"/>
      <c r="H5" s="58"/>
      <c r="I5" s="150" t="s">
        <v>48</v>
      </c>
      <c r="J5" s="150"/>
      <c r="K5" s="150"/>
      <c r="L5" s="150"/>
      <c r="P5" s="70"/>
    </row>
    <row r="6" spans="1:16" ht="15" x14ac:dyDescent="0.25">
      <c r="A6" s="72"/>
      <c r="B6" s="72"/>
      <c r="C6" s="72"/>
      <c r="D6" s="26"/>
      <c r="E6" s="26"/>
      <c r="F6" s="73"/>
      <c r="G6" s="74"/>
      <c r="H6" s="75"/>
      <c r="I6" s="151" t="s">
        <v>49</v>
      </c>
      <c r="J6" s="151"/>
      <c r="K6" s="151"/>
      <c r="L6" s="151"/>
      <c r="M6" s="1"/>
      <c r="N6" s="76"/>
      <c r="O6" s="1"/>
    </row>
    <row r="7" spans="1:16" ht="9" customHeight="1" x14ac:dyDescent="0.2">
      <c r="A7" s="16"/>
      <c r="C7" s="16"/>
      <c r="D7" s="19"/>
      <c r="E7" s="19"/>
      <c r="F7" s="17"/>
      <c r="G7" s="17"/>
      <c r="H7" s="18"/>
      <c r="I7" s="16"/>
      <c r="J7" s="20"/>
      <c r="K7" s="34"/>
      <c r="L7" s="21"/>
    </row>
    <row r="8" spans="1:16" ht="15.75" x14ac:dyDescent="0.25">
      <c r="A8" s="164" t="s">
        <v>24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"/>
      <c r="N8" s="1"/>
      <c r="O8" s="1"/>
    </row>
    <row r="9" spans="1:16" ht="15.75" x14ac:dyDescent="0.25">
      <c r="A9" s="1"/>
      <c r="B9" s="1"/>
      <c r="C9" s="79" t="s">
        <v>53</v>
      </c>
      <c r="D9" s="152" t="s">
        <v>55</v>
      </c>
      <c r="E9" s="152"/>
      <c r="F9" s="152"/>
      <c r="G9" s="152"/>
      <c r="H9" s="152"/>
      <c r="I9" s="152"/>
      <c r="J9" s="152"/>
      <c r="K9" s="1"/>
      <c r="L9" s="1"/>
      <c r="M9" s="1"/>
      <c r="N9" s="76"/>
      <c r="O9" s="1"/>
    </row>
    <row r="10" spans="1:16" x14ac:dyDescent="0.2">
      <c r="A10" s="1"/>
      <c r="B10" s="1"/>
      <c r="C10" s="1"/>
      <c r="D10" s="1"/>
      <c r="E10" s="1"/>
      <c r="F10" s="1"/>
      <c r="G10" s="80" t="s">
        <v>54</v>
      </c>
      <c r="H10" s="1"/>
      <c r="I10" s="1"/>
      <c r="J10" s="1"/>
      <c r="K10" s="1"/>
      <c r="L10" s="1"/>
      <c r="M10" s="1"/>
      <c r="N10" s="76"/>
      <c r="O10" s="1"/>
    </row>
    <row r="11" spans="1:16" x14ac:dyDescent="0.2">
      <c r="A11" s="1"/>
      <c r="B11" s="1"/>
      <c r="C11" s="1"/>
      <c r="D11" s="1"/>
      <c r="E11" s="1"/>
      <c r="F11" s="1"/>
      <c r="G11" s="1"/>
      <c r="H11" s="1"/>
      <c r="I11" s="1"/>
      <c r="J11" s="77" t="s">
        <v>50</v>
      </c>
      <c r="K11" s="78" t="s">
        <v>52</v>
      </c>
      <c r="L11" s="1"/>
      <c r="M11" s="1"/>
      <c r="N11" s="76" t="s">
        <v>51</v>
      </c>
      <c r="O11" s="1"/>
    </row>
    <row r="12" spans="1:16" ht="15.75" x14ac:dyDescent="0.2">
      <c r="A12" s="163" t="s">
        <v>0</v>
      </c>
      <c r="B12" s="163" t="s">
        <v>1</v>
      </c>
      <c r="C12" s="163" t="s">
        <v>2</v>
      </c>
      <c r="D12" s="163"/>
      <c r="E12" s="166" t="s">
        <v>3</v>
      </c>
      <c r="F12" s="167"/>
      <c r="G12" s="167"/>
      <c r="H12" s="168"/>
      <c r="I12" s="163" t="s">
        <v>4</v>
      </c>
      <c r="J12" s="163"/>
      <c r="K12" s="163"/>
      <c r="L12" s="163"/>
      <c r="M12" s="1"/>
      <c r="N12" s="1"/>
      <c r="O12" s="1"/>
    </row>
    <row r="13" spans="1:16" ht="63" x14ac:dyDescent="0.2">
      <c r="A13" s="163"/>
      <c r="B13" s="163"/>
      <c r="C13" s="22" t="s">
        <v>5</v>
      </c>
      <c r="D13" s="22" t="s">
        <v>6</v>
      </c>
      <c r="E13" s="22" t="s">
        <v>7</v>
      </c>
      <c r="F13" s="22" t="s">
        <v>5</v>
      </c>
      <c r="G13" s="22" t="s">
        <v>6</v>
      </c>
      <c r="H13" s="23" t="s">
        <v>9</v>
      </c>
      <c r="I13" s="22" t="s">
        <v>7</v>
      </c>
      <c r="J13" s="22" t="s">
        <v>5</v>
      </c>
      <c r="K13" s="33" t="s">
        <v>6</v>
      </c>
      <c r="L13" s="24" t="s">
        <v>8</v>
      </c>
      <c r="M13" s="1"/>
      <c r="N13" s="1"/>
      <c r="O13" s="1"/>
    </row>
    <row r="14" spans="1:16" s="31" customFormat="1" ht="15.75" x14ac:dyDescent="0.25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36">
        <v>11</v>
      </c>
      <c r="L14" s="30">
        <v>12</v>
      </c>
      <c r="M14" s="10"/>
      <c r="N14" s="10"/>
      <c r="O14" s="10"/>
    </row>
    <row r="15" spans="1:16" ht="31.5" x14ac:dyDescent="0.2">
      <c r="A15" s="176">
        <v>1</v>
      </c>
      <c r="B15" s="157" t="s">
        <v>28</v>
      </c>
      <c r="C15" s="160" t="s">
        <v>10</v>
      </c>
      <c r="D15" s="160">
        <v>21</v>
      </c>
      <c r="E15" s="49" t="s">
        <v>29</v>
      </c>
      <c r="F15" s="42" t="s">
        <v>10</v>
      </c>
      <c r="G15" s="42">
        <v>21</v>
      </c>
      <c r="H15" s="50" t="s">
        <v>27</v>
      </c>
      <c r="I15" s="49" t="s">
        <v>30</v>
      </c>
      <c r="J15" s="42" t="s">
        <v>10</v>
      </c>
      <c r="K15" s="42">
        <v>21</v>
      </c>
      <c r="L15" s="51" t="s">
        <v>25</v>
      </c>
      <c r="M15" s="1"/>
      <c r="N15" s="1"/>
      <c r="O15" s="1"/>
    </row>
    <row r="16" spans="1:16" ht="15.75" x14ac:dyDescent="0.2">
      <c r="A16" s="177"/>
      <c r="B16" s="158"/>
      <c r="C16" s="161"/>
      <c r="D16" s="161"/>
      <c r="E16" s="49"/>
      <c r="F16" s="42"/>
      <c r="G16" s="42"/>
      <c r="H16" s="50"/>
      <c r="I16" s="49" t="s">
        <v>33</v>
      </c>
      <c r="J16" s="42" t="s">
        <v>31</v>
      </c>
      <c r="K16" s="52">
        <f>21*8*0.09799*1.02</f>
        <v>16.791566399999997</v>
      </c>
      <c r="L16" s="51" t="s">
        <v>25</v>
      </c>
      <c r="M16" s="1"/>
      <c r="N16" s="1"/>
      <c r="O16" s="1"/>
    </row>
    <row r="17" spans="1:15" ht="15.75" x14ac:dyDescent="0.2">
      <c r="A17" s="178"/>
      <c r="B17" s="159"/>
      <c r="C17" s="162"/>
      <c r="D17" s="162"/>
      <c r="E17" s="49"/>
      <c r="F17" s="42"/>
      <c r="G17" s="42"/>
      <c r="H17" s="50"/>
      <c r="I17" s="49" t="s">
        <v>32</v>
      </c>
      <c r="J17" s="42" t="s">
        <v>31</v>
      </c>
      <c r="K17" s="52">
        <f>21*4*0.02899*1.02</f>
        <v>2.4838631999999996</v>
      </c>
      <c r="L17" s="51" t="s">
        <v>25</v>
      </c>
      <c r="M17" s="1"/>
      <c r="N17" s="1"/>
      <c r="O17" s="1"/>
    </row>
    <row r="18" spans="1:15" s="43" customFormat="1" ht="15.75" x14ac:dyDescent="0.2">
      <c r="A18" s="176">
        <v>2</v>
      </c>
      <c r="B18" s="157" t="s">
        <v>34</v>
      </c>
      <c r="C18" s="160" t="s">
        <v>35</v>
      </c>
      <c r="D18" s="160">
        <v>0.24299999999999999</v>
      </c>
      <c r="E18" s="53"/>
      <c r="F18" s="53"/>
      <c r="G18" s="53"/>
      <c r="H18" s="53"/>
      <c r="I18" s="49" t="s">
        <v>37</v>
      </c>
      <c r="J18" s="42" t="s">
        <v>35</v>
      </c>
      <c r="K18" s="52">
        <v>0.108</v>
      </c>
      <c r="L18" s="51" t="s">
        <v>25</v>
      </c>
    </row>
    <row r="19" spans="1:15" s="43" customFormat="1" ht="94.5" x14ac:dyDescent="0.2">
      <c r="A19" s="177"/>
      <c r="B19" s="158"/>
      <c r="C19" s="161"/>
      <c r="D19" s="161"/>
      <c r="E19" s="53"/>
      <c r="F19" s="53"/>
      <c r="G19" s="53"/>
      <c r="H19" s="53"/>
      <c r="I19" s="49" t="s">
        <v>45</v>
      </c>
      <c r="J19" s="42" t="s">
        <v>35</v>
      </c>
      <c r="K19" s="52">
        <v>6.5000000000000002E-2</v>
      </c>
      <c r="L19" s="51" t="s">
        <v>25</v>
      </c>
    </row>
    <row r="20" spans="1:15" s="43" customFormat="1" ht="31.5" x14ac:dyDescent="0.2">
      <c r="A20" s="177"/>
      <c r="B20" s="158"/>
      <c r="C20" s="161"/>
      <c r="D20" s="161"/>
      <c r="E20" s="53"/>
      <c r="F20" s="53"/>
      <c r="G20" s="53"/>
      <c r="H20" s="53"/>
      <c r="I20" s="49" t="s">
        <v>38</v>
      </c>
      <c r="J20" s="42" t="s">
        <v>35</v>
      </c>
      <c r="K20" s="52">
        <v>7.0000000000000007E-2</v>
      </c>
      <c r="L20" s="51" t="s">
        <v>25</v>
      </c>
    </row>
    <row r="21" spans="1:15" s="43" customFormat="1" ht="31.5" x14ac:dyDescent="0.2">
      <c r="A21" s="178"/>
      <c r="B21" s="159"/>
      <c r="C21" s="162"/>
      <c r="D21" s="162"/>
      <c r="E21" s="53"/>
      <c r="F21" s="53"/>
      <c r="G21" s="53"/>
      <c r="H21" s="53"/>
      <c r="I21" s="49" t="s">
        <v>46</v>
      </c>
      <c r="J21" s="42" t="s">
        <v>31</v>
      </c>
      <c r="K21" s="52">
        <v>7</v>
      </c>
      <c r="L21" s="51" t="s">
        <v>25</v>
      </c>
    </row>
    <row r="22" spans="1:15" s="43" customFormat="1" ht="31.5" x14ac:dyDescent="0.2">
      <c r="A22" s="32">
        <v>3</v>
      </c>
      <c r="B22" s="54" t="s">
        <v>36</v>
      </c>
      <c r="C22" s="42" t="s">
        <v>35</v>
      </c>
      <c r="D22" s="42">
        <v>0.24299999999999999</v>
      </c>
      <c r="E22" s="53"/>
      <c r="F22" s="53"/>
      <c r="G22" s="53"/>
      <c r="H22" s="53"/>
      <c r="I22" s="49"/>
      <c r="J22" s="42"/>
      <c r="K22" s="52"/>
      <c r="L22" s="51"/>
    </row>
    <row r="23" spans="1:15" s="43" customFormat="1" ht="31.5" x14ac:dyDescent="0.2">
      <c r="A23" s="169">
        <v>4</v>
      </c>
      <c r="B23" s="172" t="s">
        <v>39</v>
      </c>
      <c r="C23" s="175" t="s">
        <v>40</v>
      </c>
      <c r="D23" s="175">
        <v>2.1</v>
      </c>
      <c r="E23" s="53"/>
      <c r="F23" s="53"/>
      <c r="G23" s="53"/>
      <c r="H23" s="53"/>
      <c r="I23" s="49" t="s">
        <v>41</v>
      </c>
      <c r="J23" s="42" t="s">
        <v>31</v>
      </c>
      <c r="K23" s="52">
        <v>6.08</v>
      </c>
      <c r="L23" s="51" t="s">
        <v>25</v>
      </c>
    </row>
    <row r="24" spans="1:15" ht="15.75" x14ac:dyDescent="0.2">
      <c r="A24" s="170"/>
      <c r="B24" s="173"/>
      <c r="C24" s="175"/>
      <c r="D24" s="175"/>
      <c r="E24" s="53"/>
      <c r="F24" s="53"/>
      <c r="G24" s="53"/>
      <c r="H24" s="53"/>
      <c r="I24" s="49" t="s">
        <v>42</v>
      </c>
      <c r="J24" s="42" t="s">
        <v>31</v>
      </c>
      <c r="K24" s="52">
        <v>0.73</v>
      </c>
      <c r="L24" s="51" t="s">
        <v>25</v>
      </c>
    </row>
    <row r="25" spans="1:15" ht="15.75" x14ac:dyDescent="0.2">
      <c r="A25" s="170"/>
      <c r="B25" s="173"/>
      <c r="C25" s="175"/>
      <c r="D25" s="175"/>
      <c r="E25" s="53"/>
      <c r="F25" s="53"/>
      <c r="G25" s="53"/>
      <c r="H25" s="53"/>
      <c r="I25" s="49" t="s">
        <v>43</v>
      </c>
      <c r="J25" s="42" t="s">
        <v>31</v>
      </c>
      <c r="K25" s="52">
        <v>1.45</v>
      </c>
      <c r="L25" s="51" t="s">
        <v>25</v>
      </c>
    </row>
    <row r="26" spans="1:15" ht="31.5" x14ac:dyDescent="0.2">
      <c r="A26" s="171"/>
      <c r="B26" s="174"/>
      <c r="C26" s="175"/>
      <c r="D26" s="175"/>
      <c r="E26" s="53"/>
      <c r="F26" s="53"/>
      <c r="G26" s="53"/>
      <c r="H26" s="53"/>
      <c r="I26" s="49" t="s">
        <v>44</v>
      </c>
      <c r="J26" s="42" t="s">
        <v>31</v>
      </c>
      <c r="K26" s="52">
        <v>1.84</v>
      </c>
      <c r="L26" s="51" t="s">
        <v>25</v>
      </c>
    </row>
    <row r="27" spans="1:15" ht="15.75" x14ac:dyDescent="0.2">
      <c r="A27" s="44"/>
      <c r="B27" s="45"/>
      <c r="C27" s="46"/>
      <c r="D27" s="47"/>
      <c r="E27" s="48"/>
      <c r="F27" s="46"/>
      <c r="G27" s="47"/>
      <c r="H27" s="46"/>
      <c r="I27" s="48"/>
      <c r="J27" s="46"/>
      <c r="K27" s="47"/>
      <c r="L27" s="46"/>
      <c r="M27" s="1"/>
      <c r="N27" s="1"/>
      <c r="O27" s="1"/>
    </row>
    <row r="28" spans="1:15" ht="15.75" x14ac:dyDescent="0.2">
      <c r="A28" s="2"/>
      <c r="B28" s="3" t="s">
        <v>11</v>
      </c>
      <c r="C28" s="4" t="s">
        <v>12</v>
      </c>
      <c r="E28" s="5"/>
      <c r="F28" s="4" t="s">
        <v>13</v>
      </c>
      <c r="G28" s="4"/>
      <c r="H28" s="4"/>
      <c r="I28" s="4"/>
      <c r="L28" s="2"/>
    </row>
    <row r="29" spans="1:15" ht="15.75" x14ac:dyDescent="0.2">
      <c r="A29" s="2"/>
      <c r="B29" s="6"/>
      <c r="C29" s="4" t="s">
        <v>14</v>
      </c>
      <c r="D29" s="2"/>
      <c r="E29" s="7"/>
      <c r="F29" s="4" t="s">
        <v>15</v>
      </c>
      <c r="G29" s="4"/>
      <c r="H29" s="4"/>
      <c r="I29" s="4"/>
      <c r="L29" s="2"/>
    </row>
    <row r="30" spans="1:15" ht="15.75" x14ac:dyDescent="0.2">
      <c r="A30" s="2"/>
      <c r="C30" s="2"/>
      <c r="D30" s="2"/>
      <c r="E30" s="2"/>
      <c r="F30" s="2"/>
      <c r="G30" s="2"/>
      <c r="H30" s="2"/>
      <c r="I30" s="6"/>
      <c r="K30" s="38"/>
      <c r="L30" s="2"/>
    </row>
    <row r="31" spans="1:15" ht="15.75" x14ac:dyDescent="0.25">
      <c r="A31" s="8"/>
      <c r="B31" s="6" t="s">
        <v>16</v>
      </c>
      <c r="E31" s="9" t="s">
        <v>17</v>
      </c>
    </row>
    <row r="32" spans="1:15" ht="14.25" customHeight="1" x14ac:dyDescent="0.25">
      <c r="B32" s="10"/>
    </row>
    <row r="33" spans="1:15" ht="15" customHeight="1" x14ac:dyDescent="0.25">
      <c r="A33" s="11"/>
      <c r="B33" s="25" t="s">
        <v>18</v>
      </c>
      <c r="C33" s="26"/>
      <c r="E33" s="154" t="s">
        <v>19</v>
      </c>
      <c r="F33" s="154"/>
      <c r="G33" s="154"/>
      <c r="H33" s="165"/>
      <c r="I33" s="165"/>
      <c r="J33" s="27" t="s">
        <v>20</v>
      </c>
      <c r="K33" s="39"/>
      <c r="L33" s="12"/>
    </row>
    <row r="34" spans="1:15" ht="15" customHeight="1" x14ac:dyDescent="0.2">
      <c r="A34" s="11"/>
      <c r="B34" s="26"/>
      <c r="C34" s="26"/>
      <c r="E34" s="26"/>
      <c r="F34" s="26"/>
      <c r="G34" s="26"/>
      <c r="H34" s="26"/>
      <c r="I34" s="26"/>
      <c r="J34" s="26"/>
      <c r="K34" s="40"/>
      <c r="L34" s="13"/>
    </row>
    <row r="35" spans="1:15" ht="15.75" x14ac:dyDescent="0.25">
      <c r="A35" s="11"/>
      <c r="B35" s="153" t="s">
        <v>21</v>
      </c>
      <c r="C35" s="153"/>
      <c r="D35" s="15"/>
      <c r="E35" s="154" t="s">
        <v>22</v>
      </c>
      <c r="F35" s="154"/>
      <c r="G35" s="154"/>
      <c r="H35" s="28"/>
      <c r="I35" s="28"/>
      <c r="J35" s="27" t="s">
        <v>26</v>
      </c>
      <c r="K35" s="41"/>
      <c r="L35" s="14"/>
    </row>
    <row r="36" spans="1:15" ht="15" customHeight="1" x14ac:dyDescent="0.2">
      <c r="E36" s="26"/>
      <c r="F36" s="26"/>
      <c r="G36" s="26"/>
      <c r="H36" s="26"/>
      <c r="I36" s="26"/>
      <c r="J36" s="26"/>
      <c r="K36" s="40"/>
    </row>
    <row r="37" spans="1:15" x14ac:dyDescent="0.2">
      <c r="A37" s="1"/>
      <c r="B37" s="1"/>
      <c r="C37" s="1"/>
      <c r="E37" s="1"/>
      <c r="F37" s="1"/>
      <c r="G37" s="1"/>
      <c r="H37" s="1"/>
      <c r="I37" s="1"/>
      <c r="J37" s="1"/>
      <c r="K37" s="35"/>
      <c r="L37" s="1"/>
      <c r="M37" s="1"/>
      <c r="N37" s="1"/>
      <c r="O37" s="1"/>
    </row>
    <row r="38" spans="1:15" x14ac:dyDescent="0.2">
      <c r="A38" s="1"/>
      <c r="B38" s="1"/>
      <c r="C38" s="1"/>
      <c r="E38" s="1"/>
      <c r="F38" s="1"/>
      <c r="G38" s="1"/>
      <c r="H38" s="1"/>
      <c r="I38" s="1"/>
      <c r="J38" s="1"/>
      <c r="K38" s="35"/>
      <c r="L38" s="1"/>
      <c r="M38" s="1"/>
      <c r="N38" s="1"/>
      <c r="O38" s="1"/>
    </row>
    <row r="39" spans="1:15" x14ac:dyDescent="0.2">
      <c r="A39" s="1"/>
      <c r="B39" s="1"/>
      <c r="C39" s="1"/>
      <c r="E39" s="1"/>
      <c r="F39" s="1"/>
      <c r="G39" s="1"/>
      <c r="H39" s="1"/>
      <c r="I39" s="1"/>
      <c r="J39" s="1"/>
      <c r="K39" s="35"/>
      <c r="L39" s="1"/>
      <c r="M39" s="1"/>
      <c r="N39" s="1"/>
      <c r="O39" s="1"/>
    </row>
    <row r="40" spans="1:15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35"/>
      <c r="L40" s="1"/>
      <c r="M40" s="1"/>
      <c r="N40" s="1"/>
      <c r="O40" s="1"/>
    </row>
    <row r="41" spans="1:15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35"/>
      <c r="L41" s="1"/>
      <c r="M41" s="1"/>
      <c r="N41" s="1"/>
      <c r="O41" s="1"/>
    </row>
    <row r="42" spans="1:1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35"/>
      <c r="L42" s="1"/>
      <c r="M42" s="1"/>
      <c r="N42" s="1"/>
      <c r="O42" s="1"/>
    </row>
    <row r="43" spans="1:15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35"/>
      <c r="L43" s="1"/>
      <c r="M43" s="1"/>
      <c r="N43" s="1"/>
      <c r="O43" s="1"/>
    </row>
    <row r="44" spans="1:15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35"/>
      <c r="L44" s="1"/>
      <c r="M44" s="1"/>
      <c r="N44" s="1"/>
      <c r="O44" s="1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35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35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35"/>
      <c r="L47" s="1"/>
      <c r="M47" s="1"/>
      <c r="N47" s="1"/>
      <c r="O47" s="1"/>
    </row>
    <row r="48" spans="1:15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35"/>
      <c r="L48" s="1"/>
      <c r="M48" s="1"/>
      <c r="N48" s="1"/>
      <c r="O48" s="1"/>
    </row>
    <row r="49" spans="1:15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35"/>
      <c r="L49" s="1"/>
      <c r="M49" s="1"/>
      <c r="N49" s="1"/>
      <c r="O49" s="1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35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35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35"/>
      <c r="L52" s="1"/>
      <c r="M52" s="1"/>
      <c r="N52" s="1"/>
      <c r="O52" s="1"/>
    </row>
    <row r="53" spans="1:15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35"/>
      <c r="L53" s="1"/>
      <c r="M53" s="1"/>
      <c r="N53" s="1"/>
      <c r="O53" s="1"/>
    </row>
    <row r="54" spans="1:15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35"/>
      <c r="L54" s="1"/>
      <c r="M54" s="1"/>
      <c r="N54" s="1"/>
      <c r="O54" s="1"/>
    </row>
    <row r="55" spans="1:15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35"/>
      <c r="L55" s="1"/>
      <c r="M55" s="1"/>
      <c r="N55" s="1"/>
      <c r="O55" s="1"/>
    </row>
    <row r="56" spans="1:15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35"/>
      <c r="L56" s="1"/>
      <c r="M56" s="1"/>
      <c r="N56" s="1"/>
      <c r="O56" s="1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35"/>
      <c r="L57" s="1"/>
      <c r="M57" s="1"/>
      <c r="N57" s="1"/>
      <c r="O57" s="1"/>
    </row>
    <row r="58" spans="1:15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35"/>
      <c r="L58" s="1"/>
      <c r="M58" s="1"/>
      <c r="N58" s="1"/>
      <c r="O58" s="1"/>
    </row>
    <row r="59" spans="1:1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35"/>
      <c r="L59" s="1"/>
      <c r="M59" s="1"/>
      <c r="N59" s="1"/>
      <c r="O59" s="1"/>
    </row>
    <row r="60" spans="1:1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35"/>
      <c r="L60" s="1"/>
      <c r="M60" s="1"/>
      <c r="N60" s="1"/>
      <c r="O60" s="1"/>
    </row>
    <row r="61" spans="1:15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35"/>
      <c r="L61" s="1"/>
      <c r="M61" s="1"/>
      <c r="N61" s="1"/>
      <c r="O61" s="1"/>
    </row>
    <row r="62" spans="1:15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35"/>
      <c r="L62" s="1"/>
      <c r="M62" s="1"/>
      <c r="N62" s="1"/>
      <c r="O62" s="1"/>
    </row>
    <row r="63" spans="1:15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35"/>
      <c r="L63" s="1"/>
      <c r="M63" s="1"/>
      <c r="N63" s="1"/>
      <c r="O63" s="1"/>
    </row>
    <row r="64" spans="1:15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35"/>
      <c r="L64" s="1"/>
      <c r="M64" s="1"/>
      <c r="N64" s="1"/>
      <c r="O64" s="1"/>
    </row>
    <row r="65" spans="1:15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35"/>
      <c r="L65" s="1"/>
      <c r="M65" s="1"/>
      <c r="N65" s="1"/>
      <c r="O65" s="1"/>
    </row>
    <row r="66" spans="1:15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35"/>
      <c r="L66" s="1"/>
      <c r="M66" s="1"/>
      <c r="N66" s="1"/>
      <c r="O66" s="1"/>
    </row>
    <row r="67" spans="1:15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35"/>
      <c r="L67" s="1"/>
      <c r="M67" s="1"/>
      <c r="N67" s="1"/>
      <c r="O67" s="1"/>
    </row>
    <row r="68" spans="1:15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35"/>
      <c r="L68" s="1"/>
      <c r="M68" s="1"/>
      <c r="N68" s="1"/>
      <c r="O68" s="1"/>
    </row>
    <row r="69" spans="1:15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35"/>
      <c r="L69" s="1"/>
      <c r="M69" s="1"/>
      <c r="N69" s="1"/>
      <c r="O69" s="1"/>
    </row>
    <row r="70" spans="1:15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35"/>
      <c r="L70" s="1"/>
      <c r="M70" s="1"/>
      <c r="N70" s="1"/>
      <c r="O70" s="1"/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35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35"/>
      <c r="L72" s="1"/>
      <c r="M72" s="1"/>
      <c r="N72" s="1"/>
      <c r="O72" s="1"/>
    </row>
    <row r="73" spans="1:1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35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35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35"/>
      <c r="L75" s="1"/>
      <c r="M75" s="1"/>
      <c r="N75" s="1"/>
      <c r="O75" s="1"/>
    </row>
    <row r="76" spans="1:15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35"/>
      <c r="L76" s="1"/>
      <c r="M76" s="1"/>
      <c r="N76" s="1"/>
      <c r="O76" s="1"/>
    </row>
    <row r="77" spans="1:15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35"/>
      <c r="L77" s="1"/>
      <c r="M77" s="1"/>
      <c r="N77" s="1"/>
      <c r="O77" s="1"/>
    </row>
    <row r="78" spans="1:15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35"/>
      <c r="L78" s="1"/>
      <c r="M78" s="1"/>
      <c r="N78" s="1"/>
      <c r="O78" s="1"/>
    </row>
    <row r="79" spans="1:15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35"/>
      <c r="L79" s="1"/>
      <c r="M79" s="1"/>
      <c r="N79" s="1"/>
      <c r="O79" s="1"/>
    </row>
    <row r="80" spans="1:15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35"/>
      <c r="L80" s="1"/>
      <c r="M80" s="1"/>
      <c r="N80" s="1"/>
      <c r="O80" s="1"/>
    </row>
    <row r="81" spans="1:15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35"/>
      <c r="L81" s="1"/>
      <c r="M81" s="1"/>
      <c r="N81" s="1"/>
      <c r="O81" s="1"/>
    </row>
    <row r="82" spans="1:15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35"/>
      <c r="L82" s="1"/>
      <c r="M82" s="1"/>
      <c r="N82" s="1"/>
      <c r="O82" s="1"/>
    </row>
    <row r="83" spans="1:15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35"/>
      <c r="L83" s="1"/>
      <c r="M83" s="1"/>
      <c r="N83" s="1"/>
      <c r="O83" s="1"/>
    </row>
    <row r="84" spans="1:15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35"/>
      <c r="L84" s="1"/>
      <c r="M84" s="1"/>
      <c r="N84" s="1"/>
      <c r="O84" s="1"/>
    </row>
  </sheetData>
  <mergeCells count="28">
    <mergeCell ref="A12:A13"/>
    <mergeCell ref="B12:B13"/>
    <mergeCell ref="A8:L8"/>
    <mergeCell ref="H33:I33"/>
    <mergeCell ref="C12:D12"/>
    <mergeCell ref="E12:H12"/>
    <mergeCell ref="I12:L12"/>
    <mergeCell ref="A23:A26"/>
    <mergeCell ref="B23:B26"/>
    <mergeCell ref="C23:C26"/>
    <mergeCell ref="D23:D26"/>
    <mergeCell ref="D15:D17"/>
    <mergeCell ref="C15:C17"/>
    <mergeCell ref="B15:B17"/>
    <mergeCell ref="A15:A17"/>
    <mergeCell ref="A18:A21"/>
    <mergeCell ref="I1:L1"/>
    <mergeCell ref="I5:L5"/>
    <mergeCell ref="I6:L6"/>
    <mergeCell ref="D9:J9"/>
    <mergeCell ref="B35:C35"/>
    <mergeCell ref="E35:G35"/>
    <mergeCell ref="D1:E1"/>
    <mergeCell ref="E33:G33"/>
    <mergeCell ref="I3:L3"/>
    <mergeCell ref="B18:B21"/>
    <mergeCell ref="C18:C21"/>
    <mergeCell ref="D18:D21"/>
  </mergeCells>
  <phoneticPr fontId="0" type="noConversion"/>
  <pageMargins left="0.39370078740157483" right="0.39370078740157483" top="0.43307086614173229" bottom="0.47244094488188981" header="0.43307086614173229" footer="0.51181102362204722"/>
  <pageSetup paperSize="9" scale="7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60"/>
  <sheetViews>
    <sheetView tabSelected="1" view="pageBreakPreview" topLeftCell="A41" zoomScaleNormal="100" zoomScaleSheetLayoutView="100" workbookViewId="0">
      <selection activeCell="A50" sqref="A50:XFD60"/>
    </sheetView>
  </sheetViews>
  <sheetFormatPr defaultColWidth="9.140625" defaultRowHeight="15.75" x14ac:dyDescent="0.25"/>
  <cols>
    <col min="1" max="1" width="5.42578125" style="81" customWidth="1"/>
    <col min="2" max="2" width="42.28515625" style="81" customWidth="1"/>
    <col min="3" max="3" width="14.5703125" style="81" customWidth="1"/>
    <col min="4" max="4" width="9.140625" style="81"/>
    <col min="5" max="5" width="25.140625" style="81" customWidth="1"/>
    <col min="6" max="7" width="9.140625" style="81"/>
    <col min="8" max="8" width="17.85546875" style="81" customWidth="1"/>
    <col min="9" max="9" width="46.5703125" style="81" customWidth="1"/>
    <col min="10" max="10" width="9.140625" style="81"/>
    <col min="11" max="11" width="11" style="81" customWidth="1"/>
    <col min="12" max="12" width="15.7109375" style="81" customWidth="1"/>
    <col min="13" max="13" width="5.140625" style="81" customWidth="1"/>
    <col min="14" max="14" width="15.7109375" style="93" customWidth="1"/>
    <col min="15" max="15" width="25.7109375" style="92" customWidth="1"/>
    <col min="16" max="16" width="14.140625" style="83" customWidth="1"/>
    <col min="17" max="16384" width="9.140625" style="81"/>
  </cols>
  <sheetData>
    <row r="1" spans="1:16" s="111" customFormat="1" x14ac:dyDescent="0.25">
      <c r="A1" s="81"/>
      <c r="B1" s="81"/>
      <c r="C1" s="82"/>
      <c r="D1" s="82"/>
      <c r="E1" s="81"/>
      <c r="F1" s="81"/>
      <c r="G1" s="81"/>
      <c r="H1" s="81"/>
      <c r="I1" s="81"/>
      <c r="J1" s="81"/>
      <c r="K1" s="81"/>
      <c r="L1" s="81"/>
    </row>
    <row r="2" spans="1:16" s="111" customFormat="1" ht="21.75" customHeight="1" x14ac:dyDescent="0.2">
      <c r="A2" s="212"/>
      <c r="B2" s="212"/>
      <c r="C2" s="212"/>
      <c r="D2" s="212"/>
      <c r="E2" s="112"/>
      <c r="F2" s="113"/>
      <c r="G2" s="113"/>
      <c r="H2" s="114"/>
      <c r="I2" s="115"/>
      <c r="J2" s="213" t="s">
        <v>23</v>
      </c>
      <c r="K2" s="213"/>
      <c r="L2" s="213"/>
    </row>
    <row r="3" spans="1:16" s="111" customFormat="1" ht="27.75" customHeight="1" x14ac:dyDescent="0.25">
      <c r="A3" s="116"/>
      <c r="B3" s="116"/>
      <c r="C3" s="116"/>
      <c r="D3" s="116"/>
      <c r="E3" s="117"/>
      <c r="F3" s="113"/>
      <c r="G3" s="113"/>
      <c r="H3" s="114"/>
      <c r="I3" s="118"/>
      <c r="J3" s="216" t="s">
        <v>100</v>
      </c>
      <c r="K3" s="216"/>
      <c r="L3" s="216"/>
    </row>
    <row r="4" spans="1:16" s="111" customFormat="1" ht="19.5" customHeight="1" x14ac:dyDescent="0.25">
      <c r="A4" s="214"/>
      <c r="B4" s="214"/>
      <c r="C4" s="214"/>
      <c r="D4" s="119"/>
      <c r="F4" s="120"/>
      <c r="G4" s="120"/>
      <c r="H4" s="120"/>
      <c r="I4" s="110"/>
      <c r="J4" s="215" t="s">
        <v>101</v>
      </c>
      <c r="K4" s="215"/>
      <c r="L4" s="215"/>
      <c r="P4" s="121"/>
    </row>
    <row r="5" spans="1:16" s="111" customFormat="1" ht="15.75" customHeight="1" x14ac:dyDescent="0.25">
      <c r="A5" s="122"/>
      <c r="B5" s="123"/>
      <c r="C5" s="124"/>
      <c r="D5" s="119"/>
      <c r="E5" s="117"/>
      <c r="F5" s="113"/>
      <c r="G5" s="113"/>
      <c r="H5" s="114"/>
      <c r="I5" s="125"/>
      <c r="J5" s="179" t="s">
        <v>102</v>
      </c>
      <c r="K5" s="179"/>
      <c r="L5" s="179"/>
      <c r="P5" s="121"/>
    </row>
    <row r="6" spans="1:16" x14ac:dyDescent="0.25">
      <c r="G6" s="82" t="s">
        <v>77</v>
      </c>
    </row>
    <row r="7" spans="1:16" x14ac:dyDescent="0.25">
      <c r="D7" s="95" t="s">
        <v>53</v>
      </c>
      <c r="E7" s="202" t="s">
        <v>83</v>
      </c>
      <c r="F7" s="202"/>
      <c r="G7" s="202"/>
      <c r="H7" s="202"/>
    </row>
    <row r="8" spans="1:16" ht="18.75" x14ac:dyDescent="0.25">
      <c r="G8" s="99" t="s">
        <v>54</v>
      </c>
    </row>
    <row r="9" spans="1:16" x14ac:dyDescent="0.25">
      <c r="J9" s="95" t="s">
        <v>50</v>
      </c>
      <c r="K9" s="94" t="s">
        <v>119</v>
      </c>
    </row>
    <row r="10" spans="1:16" ht="16.5" thickBot="1" x14ac:dyDescent="0.3"/>
    <row r="11" spans="1:16" ht="15" customHeight="1" x14ac:dyDescent="0.25">
      <c r="A11" s="203" t="s">
        <v>73</v>
      </c>
      <c r="B11" s="191" t="s">
        <v>1</v>
      </c>
      <c r="C11" s="206" t="s">
        <v>72</v>
      </c>
      <c r="D11" s="207"/>
      <c r="E11" s="206" t="s">
        <v>71</v>
      </c>
      <c r="F11" s="208"/>
      <c r="G11" s="208"/>
      <c r="H11" s="207"/>
      <c r="I11" s="206" t="s">
        <v>70</v>
      </c>
      <c r="J11" s="208"/>
      <c r="K11" s="208"/>
      <c r="L11" s="209"/>
      <c r="O11" s="81"/>
      <c r="P11" s="81"/>
    </row>
    <row r="12" spans="1:16" ht="45" customHeight="1" x14ac:dyDescent="0.25">
      <c r="A12" s="204"/>
      <c r="B12" s="192"/>
      <c r="C12" s="194" t="s">
        <v>69</v>
      </c>
      <c r="D12" s="194" t="s">
        <v>6</v>
      </c>
      <c r="E12" s="194" t="s">
        <v>7</v>
      </c>
      <c r="F12" s="194" t="s">
        <v>66</v>
      </c>
      <c r="G12" s="194" t="s">
        <v>68</v>
      </c>
      <c r="H12" s="210" t="s">
        <v>67</v>
      </c>
      <c r="I12" s="194" t="s">
        <v>7</v>
      </c>
      <c r="J12" s="194" t="s">
        <v>66</v>
      </c>
      <c r="K12" s="194" t="s">
        <v>6</v>
      </c>
      <c r="L12" s="189" t="s">
        <v>8</v>
      </c>
      <c r="O12" s="81"/>
      <c r="P12" s="81"/>
    </row>
    <row r="13" spans="1:16" ht="51" customHeight="1" thickBot="1" x14ac:dyDescent="0.3">
      <c r="A13" s="205"/>
      <c r="B13" s="193"/>
      <c r="C13" s="195"/>
      <c r="D13" s="195"/>
      <c r="E13" s="195"/>
      <c r="F13" s="195"/>
      <c r="G13" s="195"/>
      <c r="H13" s="211"/>
      <c r="I13" s="195"/>
      <c r="J13" s="195"/>
      <c r="K13" s="195"/>
      <c r="L13" s="190"/>
      <c r="O13" s="81"/>
      <c r="P13" s="81"/>
    </row>
    <row r="14" spans="1:16" x14ac:dyDescent="0.25">
      <c r="A14" s="90">
        <v>1</v>
      </c>
      <c r="B14" s="90">
        <v>2</v>
      </c>
      <c r="C14" s="90">
        <v>3</v>
      </c>
      <c r="D14" s="90">
        <v>4</v>
      </c>
      <c r="E14" s="90">
        <v>5</v>
      </c>
      <c r="F14" s="90">
        <v>6</v>
      </c>
      <c r="G14" s="91">
        <v>7</v>
      </c>
      <c r="H14" s="90">
        <v>8</v>
      </c>
      <c r="I14" s="90">
        <v>9</v>
      </c>
      <c r="J14" s="90">
        <v>10</v>
      </c>
      <c r="K14" s="90">
        <v>11</v>
      </c>
      <c r="L14" s="90">
        <v>12</v>
      </c>
    </row>
    <row r="15" spans="1:16" x14ac:dyDescent="0.25">
      <c r="A15" s="198" t="s">
        <v>90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89"/>
    </row>
    <row r="16" spans="1:16" ht="31.5" x14ac:dyDescent="0.25">
      <c r="A16" s="201">
        <v>1</v>
      </c>
      <c r="B16" s="200" t="s">
        <v>65</v>
      </c>
      <c r="C16" s="201" t="s">
        <v>35</v>
      </c>
      <c r="D16" s="201">
        <v>6.7000000000000004E-2</v>
      </c>
      <c r="E16" s="89"/>
      <c r="F16" s="88"/>
      <c r="G16" s="88"/>
      <c r="H16" s="89"/>
      <c r="I16" s="220" t="s">
        <v>104</v>
      </c>
      <c r="J16" s="88" t="s">
        <v>35</v>
      </c>
      <c r="K16" s="221">
        <v>2.7300000000000001E-2</v>
      </c>
      <c r="L16" s="84" t="s">
        <v>25</v>
      </c>
    </row>
    <row r="17" spans="1:15" ht="31.5" x14ac:dyDescent="0.25">
      <c r="A17" s="201"/>
      <c r="B17" s="200"/>
      <c r="C17" s="201"/>
      <c r="D17" s="201"/>
      <c r="E17" s="89"/>
      <c r="F17" s="88"/>
      <c r="G17" s="88"/>
      <c r="H17" s="89"/>
      <c r="I17" s="220" t="s">
        <v>105</v>
      </c>
      <c r="J17" s="88" t="s">
        <v>35</v>
      </c>
      <c r="K17" s="221">
        <v>3.5000000000000001E-3</v>
      </c>
      <c r="L17" s="84" t="s">
        <v>25</v>
      </c>
    </row>
    <row r="18" spans="1:15" ht="31.5" x14ac:dyDescent="0.25">
      <c r="A18" s="201"/>
      <c r="B18" s="200"/>
      <c r="C18" s="201"/>
      <c r="D18" s="201"/>
      <c r="E18" s="89"/>
      <c r="F18" s="88"/>
      <c r="G18" s="88"/>
      <c r="H18" s="89"/>
      <c r="I18" s="220" t="s">
        <v>106</v>
      </c>
      <c r="J18" s="88" t="s">
        <v>35</v>
      </c>
      <c r="K18" s="221">
        <v>3.6499999999999998E-2</v>
      </c>
      <c r="L18" s="84" t="s">
        <v>25</v>
      </c>
    </row>
    <row r="19" spans="1:15" x14ac:dyDescent="0.25">
      <c r="A19" s="201"/>
      <c r="B19" s="200"/>
      <c r="C19" s="201"/>
      <c r="D19" s="201"/>
      <c r="E19" s="89"/>
      <c r="F19" s="88"/>
      <c r="G19" s="88"/>
      <c r="H19" s="89"/>
      <c r="I19" s="85" t="s">
        <v>64</v>
      </c>
      <c r="J19" s="88" t="s">
        <v>31</v>
      </c>
      <c r="K19" s="88">
        <v>2</v>
      </c>
      <c r="L19" s="84" t="s">
        <v>25</v>
      </c>
    </row>
    <row r="20" spans="1:15" ht="47.25" x14ac:dyDescent="0.25">
      <c r="A20" s="109">
        <v>2</v>
      </c>
      <c r="B20" s="108" t="s">
        <v>82</v>
      </c>
      <c r="C20" s="109" t="s">
        <v>35</v>
      </c>
      <c r="D20" s="109">
        <f>D16</f>
        <v>6.7000000000000004E-2</v>
      </c>
      <c r="E20" s="89"/>
      <c r="F20" s="88"/>
      <c r="G20" s="88"/>
      <c r="H20" s="89"/>
      <c r="I20" s="85" t="s">
        <v>107</v>
      </c>
      <c r="J20" s="88" t="s">
        <v>57</v>
      </c>
      <c r="K20" s="88">
        <v>40</v>
      </c>
      <c r="L20" s="84" t="s">
        <v>25</v>
      </c>
    </row>
    <row r="21" spans="1:15" x14ac:dyDescent="0.25">
      <c r="A21" s="198" t="s">
        <v>89</v>
      </c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84"/>
    </row>
    <row r="22" spans="1:15" s="229" customFormat="1" ht="15.75" customHeight="1" x14ac:dyDescent="0.25">
      <c r="A22" s="222">
        <v>3</v>
      </c>
      <c r="B22" s="223" t="s">
        <v>124</v>
      </c>
      <c r="C22" s="224" t="s">
        <v>125</v>
      </c>
      <c r="D22" s="224">
        <v>85</v>
      </c>
      <c r="E22" s="225"/>
      <c r="F22" s="225"/>
      <c r="G22" s="225"/>
      <c r="H22" s="225"/>
      <c r="I22" s="226" t="s">
        <v>56</v>
      </c>
      <c r="J22" s="227" t="s">
        <v>35</v>
      </c>
      <c r="K22" s="227">
        <v>3.4000000000000002E-2</v>
      </c>
      <c r="L22" s="228" t="s">
        <v>25</v>
      </c>
      <c r="O22" s="230"/>
    </row>
    <row r="23" spans="1:15" s="229" customFormat="1" ht="15.75" customHeight="1" x14ac:dyDescent="0.25">
      <c r="A23" s="231"/>
      <c r="B23" s="232"/>
      <c r="C23" s="233"/>
      <c r="D23" s="233"/>
      <c r="E23" s="234"/>
      <c r="F23" s="234"/>
      <c r="G23" s="234"/>
      <c r="H23" s="234"/>
      <c r="I23" s="226" t="s">
        <v>42</v>
      </c>
      <c r="J23" s="227" t="s">
        <v>31</v>
      </c>
      <c r="K23" s="227">
        <v>4.25</v>
      </c>
      <c r="L23" s="228" t="s">
        <v>25</v>
      </c>
      <c r="O23" s="230"/>
    </row>
    <row r="24" spans="1:15" s="229" customFormat="1" ht="31.5" x14ac:dyDescent="0.25">
      <c r="A24" s="231"/>
      <c r="B24" s="232"/>
      <c r="C24" s="233"/>
      <c r="D24" s="233"/>
      <c r="E24" s="234"/>
      <c r="F24" s="234"/>
      <c r="G24" s="234"/>
      <c r="H24" s="234"/>
      <c r="I24" s="226" t="s">
        <v>126</v>
      </c>
      <c r="J24" s="227" t="s">
        <v>31</v>
      </c>
      <c r="K24" s="227">
        <f>D22*N24</f>
        <v>25.5</v>
      </c>
      <c r="L24" s="228" t="s">
        <v>25</v>
      </c>
      <c r="N24" s="229">
        <v>0.3</v>
      </c>
      <c r="O24" s="230"/>
    </row>
    <row r="25" spans="1:15" s="239" customFormat="1" ht="15.75" customHeight="1" x14ac:dyDescent="0.2">
      <c r="A25" s="235"/>
      <c r="B25" s="236"/>
      <c r="C25" s="237"/>
      <c r="D25" s="237"/>
      <c r="E25" s="238"/>
      <c r="F25" s="238"/>
      <c r="G25" s="238"/>
      <c r="H25" s="238"/>
      <c r="I25" s="126" t="s">
        <v>88</v>
      </c>
      <c r="J25" s="96" t="s">
        <v>31</v>
      </c>
      <c r="K25" s="227">
        <v>1.19</v>
      </c>
      <c r="L25" s="228" t="s">
        <v>25</v>
      </c>
      <c r="O25" s="240"/>
    </row>
    <row r="26" spans="1:15" x14ac:dyDescent="0.25">
      <c r="A26" s="198" t="s">
        <v>93</v>
      </c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86"/>
    </row>
    <row r="27" spans="1:15" ht="31.5" x14ac:dyDescent="0.25">
      <c r="A27" s="109">
        <v>4</v>
      </c>
      <c r="B27" s="108" t="s">
        <v>63</v>
      </c>
      <c r="C27" s="97" t="s">
        <v>61</v>
      </c>
      <c r="D27" s="97">
        <v>5</v>
      </c>
      <c r="E27" s="85"/>
      <c r="F27" s="97"/>
      <c r="G27" s="97"/>
      <c r="H27" s="85"/>
      <c r="I27" s="85"/>
      <c r="J27" s="97"/>
      <c r="K27" s="97"/>
      <c r="L27" s="84"/>
    </row>
    <row r="28" spans="1:15" ht="31.5" x14ac:dyDescent="0.25">
      <c r="A28" s="109">
        <v>5</v>
      </c>
      <c r="B28" s="108" t="s">
        <v>78</v>
      </c>
      <c r="C28" s="97" t="s">
        <v>61</v>
      </c>
      <c r="D28" s="97">
        <v>1</v>
      </c>
      <c r="E28" s="85"/>
      <c r="F28" s="97"/>
      <c r="G28" s="97"/>
      <c r="H28" s="85"/>
      <c r="I28" s="85"/>
      <c r="J28" s="97"/>
      <c r="K28" s="97"/>
      <c r="L28" s="84"/>
    </row>
    <row r="29" spans="1:15" ht="47.25" x14ac:dyDescent="0.25">
      <c r="A29" s="109">
        <v>6</v>
      </c>
      <c r="B29" s="108" t="s">
        <v>79</v>
      </c>
      <c r="C29" s="97" t="s">
        <v>61</v>
      </c>
      <c r="D29" s="97">
        <v>2</v>
      </c>
      <c r="E29" s="85"/>
      <c r="F29" s="97"/>
      <c r="G29" s="97"/>
      <c r="H29" s="85"/>
      <c r="I29" s="85"/>
      <c r="J29" s="97"/>
      <c r="K29" s="97"/>
      <c r="L29" s="84"/>
    </row>
    <row r="30" spans="1:15" x14ac:dyDescent="0.25">
      <c r="A30" s="182">
        <v>7</v>
      </c>
      <c r="B30" s="184" t="s">
        <v>62</v>
      </c>
      <c r="C30" s="180" t="s">
        <v>61</v>
      </c>
      <c r="D30" s="180">
        <v>5</v>
      </c>
      <c r="E30" s="85"/>
      <c r="F30" s="97"/>
      <c r="G30" s="97"/>
      <c r="H30" s="85"/>
      <c r="I30" s="85" t="s">
        <v>108</v>
      </c>
      <c r="J30" s="97" t="s">
        <v>57</v>
      </c>
      <c r="K30" s="97">
        <v>5</v>
      </c>
      <c r="L30" s="84" t="s">
        <v>25</v>
      </c>
    </row>
    <row r="31" spans="1:15" ht="31.5" x14ac:dyDescent="0.25">
      <c r="A31" s="183"/>
      <c r="B31" s="185"/>
      <c r="C31" s="181"/>
      <c r="D31" s="181"/>
      <c r="E31" s="85"/>
      <c r="F31" s="97"/>
      <c r="G31" s="97"/>
      <c r="H31" s="85"/>
      <c r="I31" s="85" t="s">
        <v>58</v>
      </c>
      <c r="J31" s="97" t="s">
        <v>60</v>
      </c>
      <c r="K31" s="97">
        <v>0.05</v>
      </c>
      <c r="L31" s="84" t="s">
        <v>25</v>
      </c>
    </row>
    <row r="32" spans="1:15" x14ac:dyDescent="0.25">
      <c r="A32" s="182">
        <v>8</v>
      </c>
      <c r="B32" s="184" t="s">
        <v>92</v>
      </c>
      <c r="C32" s="180" t="s">
        <v>61</v>
      </c>
      <c r="D32" s="180">
        <v>1</v>
      </c>
      <c r="E32" s="85"/>
      <c r="F32" s="97"/>
      <c r="G32" s="97"/>
      <c r="H32" s="85"/>
      <c r="I32" s="85" t="s">
        <v>108</v>
      </c>
      <c r="J32" s="97" t="s">
        <v>57</v>
      </c>
      <c r="K32" s="97">
        <v>1</v>
      </c>
      <c r="L32" s="84" t="s">
        <v>25</v>
      </c>
    </row>
    <row r="33" spans="1:16" ht="31.5" x14ac:dyDescent="0.25">
      <c r="A33" s="183"/>
      <c r="B33" s="185"/>
      <c r="C33" s="181"/>
      <c r="D33" s="181"/>
      <c r="E33" s="85"/>
      <c r="F33" s="97"/>
      <c r="G33" s="97"/>
      <c r="H33" s="85"/>
      <c r="I33" s="85" t="s">
        <v>58</v>
      </c>
      <c r="J33" s="97" t="s">
        <v>60</v>
      </c>
      <c r="K33" s="97">
        <v>0.01</v>
      </c>
      <c r="L33" s="84" t="s">
        <v>25</v>
      </c>
    </row>
    <row r="34" spans="1:16" x14ac:dyDescent="0.25">
      <c r="A34" s="182">
        <v>9</v>
      </c>
      <c r="B34" s="184" t="s">
        <v>80</v>
      </c>
      <c r="C34" s="180" t="s">
        <v>61</v>
      </c>
      <c r="D34" s="180">
        <v>2</v>
      </c>
      <c r="E34" s="85"/>
      <c r="F34" s="97"/>
      <c r="G34" s="97"/>
      <c r="H34" s="85"/>
      <c r="I34" s="85" t="s">
        <v>108</v>
      </c>
      <c r="J34" s="97" t="s">
        <v>57</v>
      </c>
      <c r="K34" s="97">
        <v>2</v>
      </c>
      <c r="L34" s="84" t="s">
        <v>25</v>
      </c>
    </row>
    <row r="35" spans="1:16" ht="31.5" x14ac:dyDescent="0.25">
      <c r="A35" s="183"/>
      <c r="B35" s="185"/>
      <c r="C35" s="181"/>
      <c r="D35" s="181"/>
      <c r="E35" s="85"/>
      <c r="F35" s="97"/>
      <c r="G35" s="97"/>
      <c r="H35" s="85"/>
      <c r="I35" s="85" t="s">
        <v>58</v>
      </c>
      <c r="J35" s="97" t="s">
        <v>60</v>
      </c>
      <c r="K35" s="97">
        <v>0.02</v>
      </c>
      <c r="L35" s="84" t="s">
        <v>25</v>
      </c>
    </row>
    <row r="36" spans="1:16" s="40" customFormat="1" ht="63" x14ac:dyDescent="0.2">
      <c r="A36" s="109">
        <v>10</v>
      </c>
      <c r="B36" s="108" t="s">
        <v>95</v>
      </c>
      <c r="C36" s="97" t="s">
        <v>94</v>
      </c>
      <c r="D36" s="97">
        <v>40</v>
      </c>
      <c r="E36" s="85" t="s">
        <v>123</v>
      </c>
      <c r="F36" s="97" t="s">
        <v>94</v>
      </c>
      <c r="G36" s="97">
        <v>40</v>
      </c>
      <c r="H36" s="97" t="s">
        <v>59</v>
      </c>
      <c r="I36" s="85"/>
      <c r="J36" s="97"/>
      <c r="K36" s="97"/>
      <c r="L36" s="84"/>
      <c r="N36" s="101"/>
      <c r="O36" s="102"/>
      <c r="P36" s="103"/>
    </row>
    <row r="37" spans="1:16" s="40" customFormat="1" ht="31.5" x14ac:dyDescent="0.2">
      <c r="A37" s="182">
        <v>11</v>
      </c>
      <c r="B37" s="184" t="s">
        <v>99</v>
      </c>
      <c r="C37" s="180" t="s">
        <v>94</v>
      </c>
      <c r="D37" s="180">
        <v>40</v>
      </c>
      <c r="E37" s="85"/>
      <c r="F37" s="97"/>
      <c r="G37" s="97"/>
      <c r="H37" s="85"/>
      <c r="I37" s="85" t="s">
        <v>109</v>
      </c>
      <c r="J37" s="97" t="s">
        <v>94</v>
      </c>
      <c r="K37" s="97">
        <f>40*1.02</f>
        <v>40.799999999999997</v>
      </c>
      <c r="L37" s="84" t="s">
        <v>25</v>
      </c>
      <c r="N37" s="101"/>
      <c r="O37" s="102"/>
      <c r="P37" s="103"/>
    </row>
    <row r="38" spans="1:16" x14ac:dyDescent="0.25">
      <c r="A38" s="188"/>
      <c r="B38" s="187"/>
      <c r="C38" s="186"/>
      <c r="D38" s="186"/>
      <c r="E38" s="85"/>
      <c r="F38" s="97"/>
      <c r="G38" s="97"/>
      <c r="H38" s="85"/>
      <c r="I38" s="85" t="s">
        <v>108</v>
      </c>
      <c r="J38" s="97" t="s">
        <v>57</v>
      </c>
      <c r="K38" s="97">
        <v>2</v>
      </c>
      <c r="L38" s="84" t="s">
        <v>25</v>
      </c>
    </row>
    <row r="39" spans="1:16" ht="31.5" x14ac:dyDescent="0.25">
      <c r="A39" s="183"/>
      <c r="B39" s="185"/>
      <c r="C39" s="181"/>
      <c r="D39" s="181"/>
      <c r="E39" s="85"/>
      <c r="F39" s="97"/>
      <c r="G39" s="97"/>
      <c r="H39" s="85"/>
      <c r="I39" s="85" t="s">
        <v>58</v>
      </c>
      <c r="J39" s="97" t="s">
        <v>10</v>
      </c>
      <c r="K39" s="97">
        <v>10</v>
      </c>
      <c r="L39" s="84" t="s">
        <v>25</v>
      </c>
    </row>
    <row r="40" spans="1:16" s="40" customFormat="1" ht="63.6" customHeight="1" x14ac:dyDescent="0.2">
      <c r="A40" s="182">
        <v>12</v>
      </c>
      <c r="B40" s="184" t="s">
        <v>96</v>
      </c>
      <c r="C40" s="180" t="s">
        <v>97</v>
      </c>
      <c r="D40" s="180">
        <v>2</v>
      </c>
      <c r="E40" s="108"/>
      <c r="F40" s="97"/>
      <c r="G40" s="97"/>
      <c r="H40" s="85"/>
      <c r="I40" s="85" t="s">
        <v>111</v>
      </c>
      <c r="J40" s="97" t="s">
        <v>57</v>
      </c>
      <c r="K40" s="97">
        <v>2</v>
      </c>
      <c r="L40" s="84" t="s">
        <v>25</v>
      </c>
      <c r="N40" s="127" t="s">
        <v>110</v>
      </c>
      <c r="O40" s="104"/>
      <c r="P40" s="103"/>
    </row>
    <row r="41" spans="1:16" x14ac:dyDescent="0.25">
      <c r="A41" s="183"/>
      <c r="B41" s="185"/>
      <c r="C41" s="181"/>
      <c r="D41" s="181"/>
      <c r="E41" s="85"/>
      <c r="F41" s="97"/>
      <c r="G41" s="97"/>
      <c r="H41" s="85"/>
      <c r="I41" s="85" t="s">
        <v>98</v>
      </c>
      <c r="J41" s="97" t="s">
        <v>57</v>
      </c>
      <c r="K41" s="97">
        <v>2</v>
      </c>
      <c r="L41" s="84" t="s">
        <v>25</v>
      </c>
      <c r="N41" s="127" t="s">
        <v>103</v>
      </c>
    </row>
    <row r="42" spans="1:16" ht="15.6" customHeight="1" x14ac:dyDescent="0.25">
      <c r="A42" s="217" t="s">
        <v>91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9"/>
      <c r="L42" s="98"/>
    </row>
    <row r="43" spans="1:16" ht="110.25" x14ac:dyDescent="0.25">
      <c r="A43" s="107">
        <v>13</v>
      </c>
      <c r="B43" s="147" t="s">
        <v>127</v>
      </c>
      <c r="C43" s="105" t="s">
        <v>10</v>
      </c>
      <c r="D43" s="105">
        <v>1</v>
      </c>
      <c r="E43" s="106" t="s">
        <v>121</v>
      </c>
      <c r="F43" s="105" t="s">
        <v>10</v>
      </c>
      <c r="G43" s="105">
        <v>1</v>
      </c>
      <c r="H43" s="105" t="s">
        <v>59</v>
      </c>
      <c r="I43" s="85" t="s">
        <v>120</v>
      </c>
      <c r="J43" s="96" t="s">
        <v>10</v>
      </c>
      <c r="K43" s="87">
        <v>1</v>
      </c>
      <c r="L43" s="145" t="s">
        <v>25</v>
      </c>
      <c r="N43" s="127" t="s">
        <v>117</v>
      </c>
    </row>
    <row r="44" spans="1:16" ht="31.5" x14ac:dyDescent="0.25">
      <c r="A44" s="182">
        <v>14</v>
      </c>
      <c r="B44" s="184" t="s">
        <v>118</v>
      </c>
      <c r="C44" s="180" t="s">
        <v>10</v>
      </c>
      <c r="D44" s="180">
        <v>1</v>
      </c>
      <c r="E44" s="85"/>
      <c r="F44" s="97"/>
      <c r="G44" s="97"/>
      <c r="H44" s="85"/>
      <c r="I44" s="85" t="s">
        <v>81</v>
      </c>
      <c r="J44" s="96" t="s">
        <v>10</v>
      </c>
      <c r="K44" s="87">
        <v>2</v>
      </c>
      <c r="L44" s="146" t="s">
        <v>122</v>
      </c>
      <c r="N44" s="127" t="s">
        <v>112</v>
      </c>
    </row>
    <row r="45" spans="1:16" ht="31.5" x14ac:dyDescent="0.25">
      <c r="A45" s="188"/>
      <c r="B45" s="187"/>
      <c r="C45" s="186"/>
      <c r="D45" s="186"/>
      <c r="E45" s="85"/>
      <c r="F45" s="97"/>
      <c r="G45" s="97"/>
      <c r="H45" s="85"/>
      <c r="I45" s="85" t="s">
        <v>75</v>
      </c>
      <c r="J45" s="96" t="s">
        <v>10</v>
      </c>
      <c r="K45" s="87">
        <v>1</v>
      </c>
      <c r="L45" s="146" t="s">
        <v>122</v>
      </c>
      <c r="N45" s="127" t="s">
        <v>113</v>
      </c>
    </row>
    <row r="46" spans="1:16" ht="31.5" x14ac:dyDescent="0.25">
      <c r="A46" s="188"/>
      <c r="B46" s="187"/>
      <c r="C46" s="186"/>
      <c r="D46" s="186"/>
      <c r="E46" s="85"/>
      <c r="F46" s="97"/>
      <c r="G46" s="97"/>
      <c r="H46" s="85"/>
      <c r="I46" s="85" t="s">
        <v>76</v>
      </c>
      <c r="J46" s="96" t="s">
        <v>10</v>
      </c>
      <c r="K46" s="87">
        <v>1</v>
      </c>
      <c r="L46" s="146" t="s">
        <v>122</v>
      </c>
      <c r="N46" s="127" t="s">
        <v>114</v>
      </c>
    </row>
    <row r="47" spans="1:16" ht="31.5" x14ac:dyDescent="0.25">
      <c r="A47" s="188"/>
      <c r="B47" s="187"/>
      <c r="C47" s="186"/>
      <c r="D47" s="186"/>
      <c r="E47" s="85"/>
      <c r="F47" s="97"/>
      <c r="G47" s="97"/>
      <c r="H47" s="85"/>
      <c r="I47" s="85" t="s">
        <v>87</v>
      </c>
      <c r="J47" s="96" t="s">
        <v>10</v>
      </c>
      <c r="K47" s="87">
        <v>3</v>
      </c>
      <c r="L47" s="146" t="s">
        <v>122</v>
      </c>
      <c r="N47" s="127" t="s">
        <v>115</v>
      </c>
    </row>
    <row r="48" spans="1:16" ht="31.5" x14ac:dyDescent="0.25">
      <c r="A48" s="183"/>
      <c r="B48" s="185"/>
      <c r="C48" s="181"/>
      <c r="D48" s="181"/>
      <c r="E48" s="85"/>
      <c r="F48" s="97"/>
      <c r="G48" s="97"/>
      <c r="H48" s="85"/>
      <c r="I48" s="85" t="s">
        <v>74</v>
      </c>
      <c r="J48" s="96" t="s">
        <v>10</v>
      </c>
      <c r="K48" s="87">
        <v>1</v>
      </c>
      <c r="L48" s="146" t="s">
        <v>122</v>
      </c>
      <c r="N48" s="127" t="s">
        <v>116</v>
      </c>
    </row>
    <row r="49" spans="1:16" x14ac:dyDescent="0.25">
      <c r="A49" s="128"/>
      <c r="B49" s="129"/>
      <c r="C49" s="128"/>
      <c r="D49" s="130"/>
      <c r="E49" s="131"/>
      <c r="I49" s="132"/>
      <c r="N49" s="81"/>
      <c r="O49" s="81"/>
      <c r="P49" s="81"/>
    </row>
    <row r="50" spans="1:16" x14ac:dyDescent="0.25">
      <c r="A50" s="128"/>
      <c r="B50" s="142" t="s">
        <v>11</v>
      </c>
      <c r="C50" s="100" t="s">
        <v>128</v>
      </c>
      <c r="D50" s="144"/>
      <c r="E50" s="148">
        <v>1.0255000000000001</v>
      </c>
      <c r="F50" s="144"/>
      <c r="G50" s="144"/>
      <c r="H50" s="100" t="s">
        <v>13</v>
      </c>
      <c r="I50" s="100"/>
      <c r="N50" s="81"/>
      <c r="O50" s="81"/>
      <c r="P50" s="81"/>
    </row>
    <row r="51" spans="1:16" s="25" customFormat="1" x14ac:dyDescent="0.25">
      <c r="A51" s="141"/>
      <c r="B51" s="142"/>
      <c r="C51" s="142"/>
      <c r="D51" s="142"/>
      <c r="E51" s="142"/>
      <c r="F51" s="142"/>
      <c r="G51" s="142"/>
      <c r="H51" s="142"/>
      <c r="I51" s="143"/>
      <c r="L51" s="141"/>
    </row>
    <row r="52" spans="1:16" s="40" customFormat="1" x14ac:dyDescent="0.25">
      <c r="A52" s="134"/>
      <c r="B52" s="81"/>
      <c r="C52" s="134"/>
      <c r="D52" s="134"/>
      <c r="E52" s="134"/>
      <c r="F52" s="134"/>
      <c r="G52" s="134"/>
      <c r="H52" s="134"/>
      <c r="I52" s="133"/>
      <c r="J52" s="81"/>
      <c r="K52" s="134"/>
      <c r="L52" s="134"/>
      <c r="N52" s="101"/>
      <c r="O52" s="102"/>
      <c r="P52" s="103"/>
    </row>
    <row r="53" spans="1:16" s="40" customFormat="1" x14ac:dyDescent="0.25">
      <c r="A53" s="81"/>
      <c r="C53" s="81"/>
      <c r="D53" s="81"/>
      <c r="E53" s="137" t="s">
        <v>17</v>
      </c>
      <c r="F53" s="81"/>
      <c r="G53" s="82"/>
      <c r="H53" s="81"/>
      <c r="I53" s="81"/>
      <c r="J53" s="81"/>
      <c r="K53" s="81"/>
      <c r="L53" s="81"/>
      <c r="N53" s="101"/>
      <c r="O53" s="102"/>
      <c r="P53" s="103"/>
    </row>
    <row r="54" spans="1:16" s="40" customFormat="1" x14ac:dyDescent="0.25">
      <c r="A54" s="81"/>
      <c r="B54" s="135" t="s">
        <v>16</v>
      </c>
      <c r="C54" s="81"/>
      <c r="D54" s="81"/>
      <c r="E54" s="81"/>
      <c r="F54" s="81"/>
      <c r="G54" s="82"/>
      <c r="H54" s="81"/>
      <c r="I54" s="81"/>
      <c r="J54" s="81"/>
      <c r="K54" s="81"/>
      <c r="L54" s="81"/>
      <c r="N54" s="101"/>
      <c r="O54" s="102"/>
      <c r="P54" s="103"/>
    </row>
    <row r="55" spans="1:16" x14ac:dyDescent="0.25">
      <c r="A55" s="128"/>
      <c r="B55" s="137" t="s">
        <v>18</v>
      </c>
      <c r="C55" s="136"/>
      <c r="D55" s="136"/>
      <c r="E55" s="196" t="s">
        <v>19</v>
      </c>
      <c r="F55" s="196"/>
      <c r="G55" s="196"/>
      <c r="H55" s="197"/>
      <c r="I55" s="197"/>
      <c r="J55" s="39" t="s">
        <v>84</v>
      </c>
      <c r="K55" s="39"/>
      <c r="N55" s="81"/>
      <c r="O55" s="81"/>
      <c r="P55" s="81"/>
    </row>
    <row r="56" spans="1:16" x14ac:dyDescent="0.25">
      <c r="A56" s="128"/>
      <c r="B56" s="136"/>
      <c r="C56" s="136"/>
      <c r="D56" s="136"/>
      <c r="I56" s="132"/>
      <c r="N56" s="81"/>
      <c r="O56" s="81"/>
      <c r="P56" s="81"/>
    </row>
    <row r="57" spans="1:16" x14ac:dyDescent="0.25">
      <c r="A57" s="128"/>
      <c r="B57" s="39" t="s">
        <v>85</v>
      </c>
      <c r="C57" s="39" t="s">
        <v>86</v>
      </c>
      <c r="D57" s="138"/>
      <c r="E57" s="196" t="s">
        <v>22</v>
      </c>
      <c r="F57" s="196"/>
      <c r="G57" s="196"/>
      <c r="H57" s="139"/>
      <c r="I57" s="140"/>
      <c r="J57" s="39" t="s">
        <v>26</v>
      </c>
      <c r="K57" s="41"/>
      <c r="N57" s="81"/>
      <c r="O57" s="81"/>
      <c r="P57" s="81"/>
    </row>
    <row r="58" spans="1:16" x14ac:dyDescent="0.25">
      <c r="A58" s="128"/>
      <c r="B58" s="136"/>
      <c r="C58" s="136"/>
      <c r="D58" s="136"/>
      <c r="I58" s="132"/>
      <c r="N58" s="81"/>
      <c r="O58" s="81"/>
      <c r="P58" s="81"/>
    </row>
    <row r="59" spans="1:16" s="40" customFormat="1" ht="15.75" customHeight="1" x14ac:dyDescent="0.25">
      <c r="G59" s="241" t="s">
        <v>129</v>
      </c>
      <c r="H59" s="139"/>
      <c r="I59" s="140"/>
      <c r="J59" s="39" t="s">
        <v>130</v>
      </c>
      <c r="K59" s="41"/>
      <c r="N59" s="101"/>
      <c r="O59" s="102"/>
      <c r="P59" s="103"/>
    </row>
    <row r="60" spans="1:16" s="40" customFormat="1" ht="12.75" x14ac:dyDescent="0.2">
      <c r="N60" s="101"/>
      <c r="O60" s="102"/>
      <c r="P60" s="103"/>
    </row>
  </sheetData>
  <mergeCells count="65">
    <mergeCell ref="E57:G57"/>
    <mergeCell ref="F22:F25"/>
    <mergeCell ref="G22:G25"/>
    <mergeCell ref="H22:H25"/>
    <mergeCell ref="E55:G55"/>
    <mergeCell ref="H55:I55"/>
    <mergeCell ref="A22:A25"/>
    <mergeCell ref="B22:B25"/>
    <mergeCell ref="C22:C25"/>
    <mergeCell ref="D22:D25"/>
    <mergeCell ref="E22:E25"/>
    <mergeCell ref="A2:D2"/>
    <mergeCell ref="J2:L2"/>
    <mergeCell ref="A4:C4"/>
    <mergeCell ref="J4:L4"/>
    <mergeCell ref="J3:L3"/>
    <mergeCell ref="A26:K26"/>
    <mergeCell ref="D30:D31"/>
    <mergeCell ref="C30:C31"/>
    <mergeCell ref="B30:B31"/>
    <mergeCell ref="A30:A31"/>
    <mergeCell ref="A42:K42"/>
    <mergeCell ref="B44:B48"/>
    <mergeCell ref="D34:D35"/>
    <mergeCell ref="C34:C35"/>
    <mergeCell ref="B34:B35"/>
    <mergeCell ref="E7:H7"/>
    <mergeCell ref="A11:A13"/>
    <mergeCell ref="C11:D11"/>
    <mergeCell ref="E11:H11"/>
    <mergeCell ref="I11:L11"/>
    <mergeCell ref="C12:C13"/>
    <mergeCell ref="K12:K13"/>
    <mergeCell ref="G12:G13"/>
    <mergeCell ref="H12:H13"/>
    <mergeCell ref="I12:I13"/>
    <mergeCell ref="D12:D13"/>
    <mergeCell ref="F12:F13"/>
    <mergeCell ref="J12:J13"/>
    <mergeCell ref="B16:B19"/>
    <mergeCell ref="C16:C19"/>
    <mergeCell ref="D16:D19"/>
    <mergeCell ref="A15:K15"/>
    <mergeCell ref="A16:A19"/>
    <mergeCell ref="A44:A48"/>
    <mergeCell ref="A21:K21"/>
    <mergeCell ref="A34:A35"/>
    <mergeCell ref="C44:C48"/>
    <mergeCell ref="D44:D48"/>
    <mergeCell ref="J5:L5"/>
    <mergeCell ref="D40:D41"/>
    <mergeCell ref="C40:C41"/>
    <mergeCell ref="A40:A41"/>
    <mergeCell ref="B40:B41"/>
    <mergeCell ref="D37:D39"/>
    <mergeCell ref="C37:C39"/>
    <mergeCell ref="B37:B39"/>
    <mergeCell ref="A37:A39"/>
    <mergeCell ref="A32:A33"/>
    <mergeCell ref="B32:B33"/>
    <mergeCell ref="C32:C33"/>
    <mergeCell ref="D32:D33"/>
    <mergeCell ref="L12:L13"/>
    <mergeCell ref="B11:B13"/>
    <mergeCell ref="E12:E13"/>
  </mergeCells>
  <hyperlinks>
    <hyperlink ref="N41" r:id="rId1" display="https://irk.pulscen.ru/price/071301-izolenta/f:63692_aviora"/>
    <hyperlink ref="N40" r:id="rId2" display="https://irk.pulscen.ru/products/termousazhivayemyye_mini_perchatki_na_napryazheniye_do_1_kv_4tpi_ng_4_25_mini_192567754"/>
    <hyperlink ref="N44" r:id="rId3" display="https://irk.pulscen.ru/products/va_5735_80a_340010_re800a_50403726"/>
    <hyperlink ref="N45" r:id="rId4" display="https://irk.pulscen.ru/products/va_5735_50a_340010_re500a_50403723"/>
    <hyperlink ref="N46" r:id="rId5" display="https://irk.pulscen.ru/products/vyklyuchatel_avtomaticheski_va57_35_340010_40a_630_690ac_ukhl3_keaz_125956431"/>
    <hyperlink ref="N47" r:id="rId6" display="https://irk.pulscen.ru/products/vyklyuchatel_avtomaticheski_va57_35_340010_31_5a_630_690ac_ukhl3_keaz_125956424"/>
    <hyperlink ref="N48" r:id="rId7" display="https://irk.pulscen.ru/products/vyklyuchatel_avtomaticheski_va57_35_340010_25a_320_690ac_ukhl3_keaz_125956414"/>
    <hyperlink ref="N43" r:id="rId8" display="https://z-energo.com/catalog/pr8501-2148/"/>
  </hyperlinks>
  <pageMargins left="0.55118110236220474" right="0.35433070866141736" top="0.39370078740157483" bottom="0.39370078740157483" header="0.31496062992125984" footer="0.31496062992125984"/>
  <pageSetup paperSize="9" scale="65" fitToHeight="3" orientation="landscape" r:id="rId9"/>
  <legacyDrawing r:id="rId1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Мои данные</vt:lpstr>
      <vt:lpstr>16-4-16</vt:lpstr>
      <vt:lpstr>автоматы</vt:lpstr>
      <vt:lpstr>'16-4-16'!Область_печати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Усов Юрий Васильевич</dc:creator>
  <cp:lastModifiedBy>admins</cp:lastModifiedBy>
  <cp:lastPrinted>2019-10-10T03:19:47Z</cp:lastPrinted>
  <dcterms:created xsi:type="dcterms:W3CDTF">2003-01-28T12:33:10Z</dcterms:created>
  <dcterms:modified xsi:type="dcterms:W3CDTF">2021-11-18T07:42:48Z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