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minimized="1" xWindow="10530" yWindow="1230" windowWidth="12870" windowHeight="7395" tabRatio="771" firstSheet="1" activeTab="1"/>
  </bookViews>
  <sheets>
    <sheet name="Мои данные" sheetId="8" state="hidden" r:id="rId1"/>
    <sheet name="ДВ 18-09-20 ЭЦ" sheetId="9" r:id="rId2"/>
  </sheets>
  <definedNames>
    <definedName name="_xlnm.Print_Area" localSheetId="1">'ДВ 18-09-20 ЭЦ'!$A$2:$L$52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D30" i="9" l="1"/>
  <c r="D32" i="9"/>
  <c r="K33" i="9" s="1"/>
  <c r="K32" i="9" l="1"/>
  <c r="D27" i="9" l="1"/>
  <c r="D28" i="9" s="1"/>
  <c r="D29" i="9"/>
  <c r="G22" i="9" l="1"/>
  <c r="D22" i="9"/>
  <c r="K17" i="8" l="1"/>
  <c r="K16" i="8" l="1"/>
</calcChain>
</file>

<file path=xl/sharedStrings.xml><?xml version="1.0" encoding="utf-8"?>
<sst xmlns="http://schemas.openxmlformats.org/spreadsheetml/2006/main" count="209" uniqueCount="108">
  <si>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</si>
  <si>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</si>
  <si>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</si>
  <si>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</si>
  <si>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</si>
  <si>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</si>
  <si>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</si>
  <si>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</si>
  <si>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</si>
  <si>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</si>
  <si>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</si>
  <si>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</si>
  <si>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</si>
  <si>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</si>
  <si>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</si>
  <si>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</si>
  <si>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</si>
  <si>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</si>
  <si>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</si>
  <si>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</si>
  <si>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</si>
  <si>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</si>
  <si>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</si>
  <si>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</si>
  <si>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</si>
  <si>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</si>
  <si>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</si>
  <si>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</si>
  <si>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</si>
  <si>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</si>
  <si>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</si>
  <si>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</si>
  <si>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</si>
  <si>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</si>
  <si>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</si>
  <si>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</si>
  <si>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</si>
  <si>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</si>
  <si>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</si>
  <si>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</si>
  <si>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</si>
  <si>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</si>
  <si>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</si>
  <si>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</si>
  <si>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</si>
  <si>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</si>
  <si>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</si>
  <si>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</si>
  <si>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</si>
  <si>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</si>
  <si>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</si>
  <si>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</si>
  <si>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</si>
  <si>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</si>
  <si>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</si>
  <si>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</si>
  <si>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>м3</t>
  </si>
  <si>
    <t>И.В. Больших</t>
  </si>
  <si>
    <t>м2</t>
  </si>
  <si>
    <t>подрядчик</t>
  </si>
  <si>
    <t>Заместитель директора филиала - 
Технический директор ТЭЦ-11</t>
  </si>
  <si>
    <t>_______________   Е.Н. Миронов</t>
  </si>
  <si>
    <t xml:space="preserve"> </t>
  </si>
  <si>
    <t>1 т груза</t>
  </si>
  <si>
    <t>Очистка поверхности щетками   отслоившегося бетона</t>
  </si>
  <si>
    <t>"____"________________2021г.</t>
  </si>
  <si>
    <t xml:space="preserve"> Огрунтовка металлических поверхностей за один раз: грунтовкой цинконаполненной.Преобразователь ржавчины, ИФХАН-58ПР</t>
  </si>
  <si>
    <t>согласно сметного расчета</t>
  </si>
  <si>
    <t>СОГЛАСОВАНО</t>
  </si>
  <si>
    <t>Шпатлевка масляно-клеевая</t>
  </si>
  <si>
    <t>Ремонт ребристого потолка 24х9,16хкоэ.2,6, ферма, балки</t>
  </si>
  <si>
    <t>Ремонт стен</t>
  </si>
  <si>
    <t>Раствор готовый отделочный тяжелый, известковый, состав 1:2,5</t>
  </si>
  <si>
    <t>Добавка в бетон КАЛЬМАТРОН-Д (Оптимальное количество добавки КАЛЬМАТРОН-Д составляет 10 кг/м3)</t>
  </si>
  <si>
    <t xml:space="preserve"> Ремонт штукатурки  поверхностей потолка известковым раствором площадью отдельных мест: до 10 м2 толщиной слоя до 20 мм с добавлением  Кальматрон Д</t>
  </si>
  <si>
    <t xml:space="preserve"> Окрашивание водоэмульсионными составами поверхностей потолков,балок,ферм  ранее окрашенных: водоэмульсионной краской, с расчисткой старой краски более 35%</t>
  </si>
  <si>
    <t>Краска акриловая: АКВА ВД-АК-11</t>
  </si>
  <si>
    <t>Грунтовка антикоррозионная цинкнаполненная быстросохнущая, преобразователь ржавчины и окалины.Преобразователь ржавчины, ИФХАН-58ПР(Аналог)</t>
  </si>
  <si>
    <t>Погрузо-разгрузочные работы при автомобильных перевозках: Погрузка мусора строительного с погрузкой транспортерами</t>
  </si>
  <si>
    <t>Раздел 3. Вспомогательные работы</t>
  </si>
  <si>
    <t>Обьект:</t>
  </si>
  <si>
    <t>Срок выполнения ремонта: 2022 год.</t>
  </si>
  <si>
    <t>на Ремонт металлических конструкций ОРУ-110кВ</t>
  </si>
  <si>
    <t xml:space="preserve">м3 </t>
  </si>
  <si>
    <t xml:space="preserve">Дефектная ведомость (ведомость объемов работ)  </t>
  </si>
  <si>
    <t>Окраска металлоконструкций в два слоя</t>
  </si>
  <si>
    <t>Очистка поверхности щетками   отслоившегося и рыхлого бетона</t>
  </si>
  <si>
    <t>мусор</t>
  </si>
  <si>
    <t>лом бетона</t>
  </si>
  <si>
    <t>Состав "кальматрон-Д"</t>
  </si>
  <si>
    <t>Огрунтовка металлических поверхностей за один раз: грунтовкой цинконаполненной. Преобразователь ржавчины, ИФХАН-58ПР</t>
  </si>
  <si>
    <t>Гидроизоляция боковая обмазочная битумная в 2 слоя по выровненной поверхности бетона</t>
  </si>
  <si>
    <t>Мастика битумная</t>
  </si>
  <si>
    <t>Эмаль ХВ-124 ГОСТ 10144-89 (цвет серый)</t>
  </si>
  <si>
    <t>Раздел 2. Колонна опроной изоляции яч.4 "ШСВ"</t>
  </si>
  <si>
    <t>Ремонт штукатурки поверхностей колонн</t>
  </si>
  <si>
    <t>Состав кольматрон-Эконом</t>
  </si>
  <si>
    <t xml:space="preserve">МДС35 пр.1 т.2 п.1.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электропередачи. Коэфф. - ОЗП 1,2 ЭМ 1,2 </t>
  </si>
  <si>
    <t xml:space="preserve">МДС35 пр.1 т.1 п.4. 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 Коэфф. - ОЗП 1,15 ЭМ 1,15 </t>
  </si>
  <si>
    <t xml:space="preserve"> Инв.№ ИЭ00010530</t>
  </si>
  <si>
    <t>Пиломатериал</t>
  </si>
  <si>
    <t>Бетон мелкозернистый М299</t>
  </si>
  <si>
    <t>Мастер ЭЦ ТЭЦ-11</t>
  </si>
  <si>
    <t>М.О. Разнобарский</t>
  </si>
  <si>
    <t xml:space="preserve">Разборка бетонных фундаментов  </t>
  </si>
  <si>
    <t xml:space="preserve">Устройство бетонных фундаментов </t>
  </si>
  <si>
    <t xml:space="preserve"> Раздел 1. Ремонт фундаментов порталлов систем шин</t>
  </si>
  <si>
    <t>Ручная доработка грунта, с обратной засыпкой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</si>
</sst>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0.000"/>
  </numFmts>
  <fonts count="4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 Cyr"/>
      <charset val="204"/>
    </font>
    <font>
      <b/>
      <sz val="14"/>
      <name val="Times New Roman"/>
      <family val="1"/>
      <charset val="204"/>
    </font>
    <font>
      <b/>
      <sz val="9"/>
      <name val="Arial"/>
      <family val="2"/>
      <charset val="204"/>
    </font>
    <font>
      <b/>
      <sz val="11"/>
      <name val="Times Roman"/>
      <family val="1"/>
    </font>
    <font>
      <b/>
      <sz val="9"/>
      <name val="Times Roman"/>
      <family val="1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</font>
    <font>
      <b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6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3" fillId="0" borderId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3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</cellStyleXfs>
  <cellXfs count="259">
    <xf numFmtId="0" fontId="0" fillId="0" borderId="0" xfId="0"/>
    <xf numFmtId="0" fontId="8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0" fontId="11" fillId="0" borderId="0" xfId="0" applyFont="1" applyBorder="1" applyAlignment="1">
      <alignment horizontal="left" vertical="center"/>
    </xf>
    <xf numFmtId="0" fontId="10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0" fontId="12" fillId="0" borderId="0" xfId="25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4" fillId="0" borderId="0" xfId="0" applyFont="1" applyBorder="1" applyAlignment="1"/>
    <xf numFmtId="0" fontId="14" fillId="0" borderId="3" xfId="0" applyFont="1" applyBorder="1" applyAlignment="1"/>
    <xf numFmtId="0" fontId="13" fillId="0" borderId="7" xfId="13" applyFont="1" applyBorder="1">
      <alignment horizontal="center" wrapText="1"/>
    </xf>
    <xf numFmtId="0" fontId="13" fillId="0" borderId="1" xfId="13" applyFont="1">
      <alignment horizontal="center" wrapText="1"/>
    </xf>
    <xf numFmtId="0" fontId="15" fillId="0" borderId="0" xfId="0" applyFont="1"/>
    <xf numFmtId="0" fontId="16" fillId="0" borderId="1" xfId="3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3" fillId="0" borderId="7" xfId="13" applyFont="1" applyFill="1" applyBorder="1">
      <alignment horizontal="center" wrapText="1"/>
    </xf>
    <xf numFmtId="0" fontId="0" fillId="0" borderId="0" xfId="0" applyFill="1"/>
    <xf numFmtId="0" fontId="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4" fillId="0" borderId="0" xfId="0" applyFont="1" applyFill="1"/>
    <xf numFmtId="0" fontId="14" fillId="0" borderId="0" xfId="0" applyFont="1" applyFill="1" applyBorder="1"/>
    <xf numFmtId="0" fontId="14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3" applyFont="1" applyBorder="1" applyAlignment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3" applyFont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Border="1" applyAlignment="1">
      <alignment vertical="center" wrapText="1"/>
    </xf>
    <xf numFmtId="0" fontId="14" fillId="0" borderId="1" xfId="3" applyFont="1" applyFill="1" applyBorder="1" applyAlignment="1">
      <alignment vertical="center" wrapText="1"/>
    </xf>
    <xf numFmtId="0" fontId="14" fillId="0" borderId="6" xfId="3" applyFont="1" applyFill="1" applyBorder="1" applyAlignment="1">
      <alignment horizontal="center" vertical="center" wrapText="1"/>
    </xf>
    <xf numFmtId="0" fontId="14" fillId="0" borderId="6" xfId="3" applyFont="1" applyFill="1" applyBorder="1" applyAlignment="1">
      <alignment horizontal="center" vertical="center"/>
    </xf>
    <xf numFmtId="2" fontId="1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9" fillId="0" borderId="0" xfId="0" applyNumberFormat="1" applyFont="1" applyFill="1" applyAlignment="1">
      <alignment vertical="center" wrapText="1"/>
    </xf>
    <xf numFmtId="0" fontId="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right" vertical="top"/>
    </xf>
    <xf numFmtId="0" fontId="19" fillId="0" borderId="0" xfId="0" applyFont="1" applyBorder="1" applyAlignment="1">
      <alignment horizontal="left"/>
    </xf>
    <xf numFmtId="0" fontId="16" fillId="0" borderId="0" xfId="0" applyFont="1"/>
    <xf numFmtId="0" fontId="21" fillId="0" borderId="0" xfId="25" applyFont="1" applyAlignment="1">
      <alignment horizontal="center" vertical="center"/>
    </xf>
    <xf numFmtId="0" fontId="4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8" fillId="0" borderId="0" xfId="0" applyNumberFormat="1" applyFont="1"/>
    <xf numFmtId="0" fontId="8" fillId="0" borderId="0" xfId="0" applyFont="1" applyAlignment="1">
      <alignment horizontal="right"/>
    </xf>
    <xf numFmtId="0" fontId="8" fillId="0" borderId="0" xfId="0" quotePrefix="1" applyFont="1"/>
    <xf numFmtId="0" fontId="6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14" fillId="2" borderId="0" xfId="0" applyFont="1" applyFill="1"/>
    <xf numFmtId="0" fontId="14" fillId="2" borderId="0" xfId="0" applyFont="1" applyFill="1" applyBorder="1" applyAlignment="1">
      <alignment horizontal="center" vertical="center" wrapText="1"/>
    </xf>
    <xf numFmtId="164" fontId="14" fillId="2" borderId="0" xfId="0" applyNumberFormat="1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5" fillId="2" borderId="0" xfId="0" applyFont="1" applyFill="1"/>
    <xf numFmtId="0" fontId="14" fillId="2" borderId="0" xfId="0" applyFont="1" applyFill="1" applyAlignment="1">
      <alignment horizontal="center" vertical="center"/>
    </xf>
    <xf numFmtId="0" fontId="14" fillId="2" borderId="3" xfId="0" applyFont="1" applyFill="1" applyBorder="1" applyAlignment="1">
      <alignment vertical="top" wrapText="1"/>
    </xf>
    <xf numFmtId="0" fontId="14" fillId="2" borderId="0" xfId="0" applyFont="1" applyFill="1" applyBorder="1" applyAlignment="1"/>
    <xf numFmtId="0" fontId="14" fillId="2" borderId="3" xfId="0" applyFont="1" applyFill="1" applyBorder="1" applyAlignment="1"/>
    <xf numFmtId="0" fontId="0" fillId="0" borderId="0" xfId="0" applyFill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27" fillId="0" borderId="0" xfId="33" applyFont="1" applyFill="1" applyAlignment="1">
      <alignment horizontal="left" vertical="top"/>
    </xf>
    <xf numFmtId="0" fontId="31" fillId="0" borderId="0" xfId="33" applyFont="1" applyFill="1" applyAlignment="1">
      <alignment horizontal="left" vertical="top"/>
    </xf>
    <xf numFmtId="0" fontId="14" fillId="0" borderId="0" xfId="34" applyFont="1" applyFill="1" applyAlignment="1">
      <alignment horizontal="right" wrapText="1"/>
    </xf>
    <xf numFmtId="0" fontId="14" fillId="0" borderId="0" xfId="0" applyFont="1" applyFill="1" applyAlignment="1">
      <alignment wrapText="1"/>
    </xf>
    <xf numFmtId="0" fontId="32" fillId="0" borderId="0" xfId="33" applyFont="1" applyFill="1" applyAlignment="1">
      <alignment horizontal="left" vertical="top"/>
    </xf>
    <xf numFmtId="0" fontId="33" fillId="0" borderId="0" xfId="33" applyFont="1" applyFill="1" applyAlignment="1">
      <alignment horizontal="left" vertical="top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left"/>
    </xf>
    <xf numFmtId="0" fontId="30" fillId="2" borderId="0" xfId="0" applyFont="1" applyFill="1" applyAlignment="1">
      <alignment horizontal="center"/>
    </xf>
    <xf numFmtId="0" fontId="24" fillId="2" borderId="0" xfId="0" applyFont="1" applyFill="1"/>
    <xf numFmtId="0" fontId="14" fillId="0" borderId="0" xfId="34" applyFont="1" applyFill="1" applyAlignment="1">
      <alignment horizontal="right" wrapText="1"/>
    </xf>
    <xf numFmtId="0" fontId="16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0" fontId="34" fillId="2" borderId="1" xfId="13" applyFont="1" applyFill="1" applyBorder="1">
      <alignment horizontal="center" wrapText="1"/>
    </xf>
    <xf numFmtId="0" fontId="34" fillId="2" borderId="0" xfId="0" applyFont="1" applyFill="1"/>
    <xf numFmtId="0" fontId="16" fillId="2" borderId="1" xfId="0" applyFont="1" applyFill="1" applyBorder="1" applyAlignment="1">
      <alignment horizontal="left" vertical="top" wrapText="1"/>
    </xf>
    <xf numFmtId="0" fontId="16" fillId="2" borderId="0" xfId="0" applyFont="1" applyFill="1" applyAlignment="1">
      <alignment wrapText="1"/>
    </xf>
    <xf numFmtId="165" fontId="16" fillId="2" borderId="1" xfId="0" applyNumberFormat="1" applyFont="1" applyFill="1" applyBorder="1" applyAlignment="1">
      <alignment horizontal="center" vertical="top" wrapText="1"/>
    </xf>
    <xf numFmtId="0" fontId="36" fillId="2" borderId="0" xfId="31" applyFont="1" applyFill="1"/>
    <xf numFmtId="0" fontId="34" fillId="2" borderId="1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right" vertical="center" wrapText="1"/>
    </xf>
    <xf numFmtId="0" fontId="14" fillId="2" borderId="0" xfId="33" applyFont="1" applyFill="1" applyAlignment="1">
      <alignment horizontal="left" vertical="top"/>
    </xf>
    <xf numFmtId="0" fontId="25" fillId="2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wrapText="1"/>
    </xf>
    <xf numFmtId="0" fontId="35" fillId="4" borderId="1" xfId="0" applyNumberFormat="1" applyFont="1" applyFill="1" applyBorder="1" applyAlignment="1">
      <alignment horizontal="center" vertical="top" wrapText="1"/>
    </xf>
    <xf numFmtId="0" fontId="35" fillId="4" borderId="1" xfId="0" applyFont="1" applyFill="1" applyBorder="1" applyAlignment="1">
      <alignment horizontal="left" vertical="top" wrapText="1"/>
    </xf>
    <xf numFmtId="0" fontId="35" fillId="4" borderId="1" xfId="0" applyFont="1" applyFill="1" applyBorder="1" applyAlignment="1">
      <alignment horizontal="center" vertical="top" wrapText="1"/>
    </xf>
    <xf numFmtId="0" fontId="35" fillId="4" borderId="1" xfId="0" applyFont="1" applyFill="1" applyBorder="1" applyAlignment="1">
      <alignment horizontal="center" vertical="top"/>
    </xf>
    <xf numFmtId="0" fontId="35" fillId="4" borderId="1" xfId="0" applyFont="1" applyFill="1" applyBorder="1" applyAlignment="1">
      <alignment horizontal="right" vertical="top" wrapText="1"/>
    </xf>
    <xf numFmtId="0" fontId="35" fillId="4" borderId="1" xfId="0" applyFont="1" applyFill="1" applyBorder="1"/>
    <xf numFmtId="0" fontId="16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top" wrapText="1"/>
    </xf>
    <xf numFmtId="0" fontId="16" fillId="4" borderId="1" xfId="0" applyFont="1" applyFill="1" applyBorder="1" applyAlignment="1">
      <alignment horizontal="right" vertical="top" wrapText="1"/>
    </xf>
    <xf numFmtId="0" fontId="16" fillId="4" borderId="1" xfId="0" applyFont="1" applyFill="1" applyBorder="1" applyAlignment="1">
      <alignment wrapText="1"/>
    </xf>
    <xf numFmtId="0" fontId="37" fillId="4" borderId="1" xfId="0" applyFont="1" applyFill="1" applyBorder="1" applyAlignment="1">
      <alignment horizontal="left" vertical="top" wrapText="1"/>
    </xf>
    <xf numFmtId="0" fontId="16" fillId="4" borderId="1" xfId="0" quotePrefix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vertical="top" wrapText="1"/>
    </xf>
    <xf numFmtId="0" fontId="16" fillId="5" borderId="0" xfId="0" applyFont="1" applyFill="1" applyAlignment="1">
      <alignment wrapText="1"/>
    </xf>
    <xf numFmtId="0" fontId="4" fillId="5" borderId="1" xfId="0" applyFont="1" applyFill="1" applyBorder="1" applyAlignment="1">
      <alignment wrapText="1"/>
    </xf>
    <xf numFmtId="0" fontId="14" fillId="5" borderId="0" xfId="0" applyFont="1" applyFill="1"/>
    <xf numFmtId="0" fontId="16" fillId="5" borderId="0" xfId="0" applyFont="1" applyFill="1"/>
    <xf numFmtId="0" fontId="16" fillId="4" borderId="1" xfId="0" applyNumberFormat="1" applyFont="1" applyFill="1" applyBorder="1" applyAlignment="1">
      <alignment horizontal="center" vertical="top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35" fillId="2" borderId="1" xfId="0" applyNumberFormat="1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horizontal="center" vertical="top" wrapText="1"/>
    </xf>
    <xf numFmtId="0" fontId="35" fillId="2" borderId="1" xfId="0" applyFont="1" applyFill="1" applyBorder="1" applyAlignment="1">
      <alignment horizontal="center" vertical="top"/>
    </xf>
    <xf numFmtId="0" fontId="35" fillId="2" borderId="1" xfId="0" applyFont="1" applyFill="1" applyBorder="1" applyAlignment="1">
      <alignment horizontal="right" vertical="top" wrapText="1"/>
    </xf>
    <xf numFmtId="0" fontId="16" fillId="2" borderId="0" xfId="0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34" fillId="2" borderId="1" xfId="13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6" fillId="2" borderId="7" xfId="0" applyNumberFormat="1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35" fillId="2" borderId="0" xfId="0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NumberFormat="1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center" vertical="top" wrapText="1"/>
    </xf>
    <xf numFmtId="165" fontId="16" fillId="2" borderId="0" xfId="0" applyNumberFormat="1" applyFont="1" applyFill="1" applyBorder="1" applyAlignment="1">
      <alignment horizontal="center" vertical="top" wrapText="1"/>
    </xf>
    <xf numFmtId="0" fontId="34" fillId="2" borderId="0" xfId="0" applyFont="1" applyFill="1" applyBorder="1" applyAlignment="1">
      <alignment horizontal="left" wrapText="1"/>
    </xf>
    <xf numFmtId="0" fontId="34" fillId="2" borderId="0" xfId="0" applyFont="1" applyFill="1" applyBorder="1" applyAlignment="1">
      <alignment horizontal="center" wrapText="1"/>
    </xf>
    <xf numFmtId="0" fontId="41" fillId="0" borderId="0" xfId="0" applyFont="1" applyBorder="1" applyAlignment="1">
      <alignment horizontal="left" vertical="center"/>
    </xf>
    <xf numFmtId="0" fontId="16" fillId="2" borderId="2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3" fillId="0" borderId="0" xfId="22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7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6" fillId="0" borderId="7" xfId="3" applyFont="1" applyBorder="1" applyAlignment="1">
      <alignment horizontal="right" vertical="top"/>
    </xf>
    <xf numFmtId="0" fontId="16" fillId="0" borderId="8" xfId="3" applyFont="1" applyBorder="1" applyAlignment="1">
      <alignment horizontal="right" vertical="top"/>
    </xf>
    <xf numFmtId="0" fontId="16" fillId="0" borderId="2" xfId="3" applyFont="1" applyBorder="1" applyAlignment="1">
      <alignment horizontal="right" vertical="top"/>
    </xf>
    <xf numFmtId="0" fontId="16" fillId="0" borderId="7" xfId="3" applyFont="1" applyFill="1" applyBorder="1" applyAlignment="1">
      <alignment horizontal="left" vertical="top" wrapText="1"/>
    </xf>
    <xf numFmtId="0" fontId="16" fillId="0" borderId="8" xfId="3" applyFont="1" applyFill="1" applyBorder="1" applyAlignment="1">
      <alignment horizontal="left" vertical="top" wrapText="1"/>
    </xf>
    <xf numFmtId="0" fontId="16" fillId="0" borderId="2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16" fillId="0" borderId="7" xfId="3" applyFont="1" applyBorder="1" applyAlignment="1">
      <alignment horizontal="right" vertical="top" wrapText="1"/>
    </xf>
    <xf numFmtId="0" fontId="16" fillId="0" borderId="8" xfId="3" applyFont="1" applyBorder="1" applyAlignment="1">
      <alignment horizontal="right" vertical="top" wrapText="1"/>
    </xf>
    <xf numFmtId="0" fontId="16" fillId="0" borderId="2" xfId="3" applyFont="1" applyBorder="1" applyAlignment="1">
      <alignment horizontal="right" vertical="top" wrapText="1"/>
    </xf>
    <xf numFmtId="0" fontId="13" fillId="0" borderId="0" xfId="0" applyNumberFormat="1" applyFont="1" applyAlignment="1">
      <alignment horizontal="right" vertical="center" wrapText="1"/>
    </xf>
    <xf numFmtId="0" fontId="14" fillId="0" borderId="0" xfId="0" applyNumberFormat="1" applyFont="1" applyAlignment="1">
      <alignment horizontal="right" wrapText="1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34" applyFont="1" applyFill="1" applyAlignment="1">
      <alignment horizontal="left" wrapText="1"/>
    </xf>
    <xf numFmtId="0" fontId="34" fillId="2" borderId="0" xfId="22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left"/>
    </xf>
    <xf numFmtId="0" fontId="28" fillId="2" borderId="3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4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13" fillId="2" borderId="0" xfId="0" applyFont="1" applyFill="1" applyAlignment="1">
      <alignment horizontal="left"/>
    </xf>
    <xf numFmtId="0" fontId="14" fillId="0" borderId="0" xfId="0" applyFont="1" applyFill="1" applyAlignment="1">
      <alignment horizontal="left" wrapText="1"/>
    </xf>
    <xf numFmtId="0" fontId="16" fillId="4" borderId="1" xfId="0" applyFont="1" applyFill="1" applyBorder="1" applyAlignment="1">
      <alignment horizontal="center" vertical="top" wrapText="1"/>
    </xf>
    <xf numFmtId="0" fontId="16" fillId="4" borderId="1" xfId="0" quotePrefix="1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39" fillId="5" borderId="5" xfId="0" applyFont="1" applyFill="1" applyBorder="1" applyAlignment="1">
      <alignment horizontal="left" vertical="top" wrapText="1"/>
    </xf>
    <xf numFmtId="0" fontId="39" fillId="5" borderId="4" xfId="0" applyFont="1" applyFill="1" applyBorder="1" applyAlignment="1">
      <alignment horizontal="left" vertical="top" wrapText="1"/>
    </xf>
    <xf numFmtId="0" fontId="39" fillId="5" borderId="6" xfId="0" applyFont="1" applyFill="1" applyBorder="1" applyAlignment="1">
      <alignment horizontal="left" vertical="top" wrapText="1"/>
    </xf>
    <xf numFmtId="0" fontId="40" fillId="0" borderId="0" xfId="0" applyNumberFormat="1" applyFont="1" applyFill="1" applyBorder="1" applyAlignment="1">
      <alignment horizontal="left" wrapText="1"/>
    </xf>
    <xf numFmtId="0" fontId="35" fillId="2" borderId="7" xfId="0" applyNumberFormat="1" applyFont="1" applyFill="1" applyBorder="1" applyAlignment="1">
      <alignment horizontal="center" vertical="top" wrapText="1"/>
    </xf>
    <xf numFmtId="0" fontId="35" fillId="2" borderId="2" xfId="0" applyNumberFormat="1" applyFont="1" applyFill="1" applyBorder="1" applyAlignment="1">
      <alignment horizontal="center" vertical="top" wrapText="1"/>
    </xf>
    <xf numFmtId="0" fontId="35" fillId="2" borderId="7" xfId="0" applyFont="1" applyFill="1" applyBorder="1" applyAlignment="1">
      <alignment horizontal="left" vertical="top" wrapText="1"/>
    </xf>
    <xf numFmtId="0" fontId="35" fillId="2" borderId="2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34" fillId="4" borderId="1" xfId="0" applyNumberFormat="1" applyFont="1" applyFill="1" applyBorder="1" applyAlignment="1">
      <alignment horizontal="left" vertical="top" wrapText="1"/>
    </xf>
    <xf numFmtId="0" fontId="37" fillId="4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38" fillId="4" borderId="1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4" fillId="3" borderId="1" xfId="0" applyNumberFormat="1" applyFont="1" applyFill="1" applyBorder="1" applyAlignment="1">
      <alignment horizontal="left" vertical="top" wrapText="1"/>
    </xf>
    <xf numFmtId="0" fontId="37" fillId="3" borderId="1" xfId="0" applyFont="1" applyFill="1" applyBorder="1" applyAlignment="1">
      <alignment horizontal="left" vertical="top" wrapText="1"/>
    </xf>
    <xf numFmtId="0" fontId="16" fillId="4" borderId="1" xfId="0" applyNumberFormat="1" applyFont="1" applyFill="1" applyBorder="1" applyAlignment="1">
      <alignment horizontal="center" vertical="top" wrapText="1"/>
    </xf>
    <xf numFmtId="0" fontId="39" fillId="5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vertical="top" wrapText="1"/>
    </xf>
    <xf numFmtId="0" fontId="16" fillId="6" borderId="1" xfId="0" applyFont="1" applyFill="1" applyBorder="1" applyAlignment="1">
      <alignment horizontal="left" vertical="top" wrapText="1"/>
    </xf>
    <xf numFmtId="0" fontId="16" fillId="6" borderId="7" xfId="0" applyFont="1" applyFill="1" applyBorder="1" applyAlignment="1">
      <alignment horizontal="center" vertical="top" wrapText="1"/>
    </xf>
    <xf numFmtId="0" fontId="16" fillId="6" borderId="8" xfId="0" applyFont="1" applyFill="1" applyBorder="1" applyAlignment="1">
      <alignment horizontal="center" vertical="top" wrapText="1"/>
    </xf>
    <xf numFmtId="0" fontId="16" fillId="6" borderId="2" xfId="0" applyFont="1" applyFill="1" applyBorder="1" applyAlignment="1">
      <alignment horizontal="center" vertical="top" wrapText="1"/>
    </xf>
    <xf numFmtId="0" fontId="35" fillId="6" borderId="1" xfId="0" applyFont="1" applyFill="1" applyBorder="1" applyAlignment="1">
      <alignment horizontal="left" vertical="top" wrapText="1"/>
    </xf>
  </cellXfs>
  <cellStyles count="36">
    <cellStyle name="Акт" xfId="1"/>
    <cellStyle name="АктМТСН" xfId="2"/>
    <cellStyle name="ВедРесурсов" xfId="3"/>
    <cellStyle name="ВедРесурсовАкт" xfId="4"/>
    <cellStyle name="Гиперссылка" xfId="31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2 2" xfId="32"/>
    <cellStyle name="Обычный 2_Климков Объемы работдля торгов по ТО 2013 xlsx" xfId="35"/>
    <cellStyle name="Обычный 3" xfId="29"/>
    <cellStyle name="Обычный 4" xfId="30"/>
    <cellStyle name="Обычный 7" xfId="27"/>
    <cellStyle name="Обычный 8" xfId="28"/>
    <cellStyle name="Обычный_Образец" xfId="25"/>
    <cellStyle name="Обычный_Сметы деф 2006 ВСЭР  к а№7" xfId="33"/>
    <cellStyle name="Обычный_ТЭЦ11 ХЦ тендер" xfId="34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Normal="100" zoomScaleSheetLayoutView="100" workbookViewId="0">
      <selection activeCell="B12" sqref="B12:B13"/>
    </sheetView>
  </sheetViews>
  <sheetFormatPr defaultRowHeight="12.75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>
      <c r="A1" s="55"/>
      <c r="B1" s="56"/>
      <c r="C1" s="57"/>
      <c r="D1" s="189"/>
      <c r="E1" s="189"/>
      <c r="F1" s="17"/>
      <c r="G1" s="17"/>
      <c r="H1" s="58"/>
      <c r="I1" s="183" t="s">
        <v>23</v>
      </c>
      <c r="J1" s="183"/>
      <c r="K1" s="183"/>
      <c r="L1" s="183"/>
    </row>
    <row r="2" spans="1:16" s="59" customFormat="1" ht="10.5" customHeight="1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>
      <c r="A3" s="55"/>
      <c r="B3" s="66"/>
      <c r="C3" s="57"/>
      <c r="D3" s="61"/>
      <c r="F3" s="67"/>
      <c r="G3" s="67"/>
      <c r="H3" s="67"/>
      <c r="I3" s="190" t="s">
        <v>47</v>
      </c>
      <c r="J3" s="190"/>
      <c r="K3" s="190"/>
      <c r="L3" s="190"/>
    </row>
    <row r="4" spans="1:16" s="59" customFormat="1" ht="7.5" customHeight="1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>
      <c r="A5" s="55"/>
      <c r="B5" s="71"/>
      <c r="C5" s="57"/>
      <c r="D5" s="61"/>
      <c r="E5" s="61"/>
      <c r="F5" s="17"/>
      <c r="G5" s="17"/>
      <c r="H5" s="58"/>
      <c r="I5" s="184" t="s">
        <v>48</v>
      </c>
      <c r="J5" s="184"/>
      <c r="K5" s="184"/>
      <c r="L5" s="184"/>
      <c r="P5" s="70"/>
    </row>
    <row r="6" spans="1:16" ht="15">
      <c r="A6" s="72"/>
      <c r="B6" s="72"/>
      <c r="C6" s="72"/>
      <c r="D6" s="26"/>
      <c r="E6" s="26"/>
      <c r="F6" s="73"/>
      <c r="G6" s="74"/>
      <c r="H6" s="75"/>
      <c r="I6" s="185" t="s">
        <v>49</v>
      </c>
      <c r="J6" s="185"/>
      <c r="K6" s="185"/>
      <c r="L6" s="185"/>
      <c r="M6" s="1"/>
      <c r="N6" s="76"/>
      <c r="O6" s="1"/>
    </row>
    <row r="7" spans="1:16" ht="9" customHeight="1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>
      <c r="A8" s="198" t="s">
        <v>24</v>
      </c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"/>
      <c r="N8" s="1"/>
      <c r="O8" s="1"/>
    </row>
    <row r="9" spans="1:16" ht="15.75">
      <c r="A9" s="1"/>
      <c r="B9" s="1"/>
      <c r="C9" s="79" t="s">
        <v>53</v>
      </c>
      <c r="D9" s="186" t="s">
        <v>55</v>
      </c>
      <c r="E9" s="186"/>
      <c r="F9" s="186"/>
      <c r="G9" s="186"/>
      <c r="H9" s="186"/>
      <c r="I9" s="186"/>
      <c r="J9" s="186"/>
      <c r="K9" s="1"/>
      <c r="L9" s="1"/>
      <c r="M9" s="1"/>
      <c r="N9" s="76"/>
      <c r="O9" s="1"/>
    </row>
    <row r="10" spans="1:16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>
      <c r="A12" s="197" t="s">
        <v>0</v>
      </c>
      <c r="B12" s="197" t="s">
        <v>1</v>
      </c>
      <c r="C12" s="197" t="s">
        <v>2</v>
      </c>
      <c r="D12" s="197"/>
      <c r="E12" s="200" t="s">
        <v>3</v>
      </c>
      <c r="F12" s="201"/>
      <c r="G12" s="201"/>
      <c r="H12" s="202"/>
      <c r="I12" s="197" t="s">
        <v>4</v>
      </c>
      <c r="J12" s="197"/>
      <c r="K12" s="197"/>
      <c r="L12" s="197"/>
      <c r="M12" s="1"/>
      <c r="N12" s="1"/>
      <c r="O12" s="1"/>
    </row>
    <row r="13" spans="1:16" ht="63">
      <c r="A13" s="197"/>
      <c r="B13" s="197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>
      <c r="A15" s="210">
        <v>1</v>
      </c>
      <c r="B15" s="191" t="s">
        <v>28</v>
      </c>
      <c r="C15" s="194" t="s">
        <v>10</v>
      </c>
      <c r="D15" s="194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>
      <c r="A16" s="211"/>
      <c r="B16" s="192"/>
      <c r="C16" s="195"/>
      <c r="D16" s="195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>
      <c r="A17" s="212"/>
      <c r="B17" s="193"/>
      <c r="C17" s="196"/>
      <c r="D17" s="196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>
      <c r="A18" s="210">
        <v>2</v>
      </c>
      <c r="B18" s="191" t="s">
        <v>34</v>
      </c>
      <c r="C18" s="194" t="s">
        <v>35</v>
      </c>
      <c r="D18" s="194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>
      <c r="A19" s="211"/>
      <c r="B19" s="192"/>
      <c r="C19" s="195"/>
      <c r="D19" s="195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>
      <c r="A20" s="211"/>
      <c r="B20" s="192"/>
      <c r="C20" s="195"/>
      <c r="D20" s="195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>
      <c r="A21" s="212"/>
      <c r="B21" s="193"/>
      <c r="C21" s="196"/>
      <c r="D21" s="196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>
      <c r="A23" s="203">
        <v>4</v>
      </c>
      <c r="B23" s="206" t="s">
        <v>39</v>
      </c>
      <c r="C23" s="209" t="s">
        <v>40</v>
      </c>
      <c r="D23" s="209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>
      <c r="A24" s="204"/>
      <c r="B24" s="207"/>
      <c r="C24" s="209"/>
      <c r="D24" s="209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>
      <c r="A25" s="204"/>
      <c r="B25" s="207"/>
      <c r="C25" s="209"/>
      <c r="D25" s="209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>
      <c r="A26" s="205"/>
      <c r="B26" s="208"/>
      <c r="C26" s="209"/>
      <c r="D26" s="209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>
      <c r="A31" s="8"/>
      <c r="B31" s="6" t="s">
        <v>16</v>
      </c>
      <c r="E31" s="9" t="s">
        <v>17</v>
      </c>
    </row>
    <row r="32" spans="1:15" ht="14.25" customHeight="1">
      <c r="B32" s="10"/>
    </row>
    <row r="33" spans="1:15" ht="15" customHeight="1">
      <c r="A33" s="11"/>
      <c r="B33" s="25" t="s">
        <v>18</v>
      </c>
      <c r="C33" s="26"/>
      <c r="E33" s="188" t="s">
        <v>19</v>
      </c>
      <c r="F33" s="188"/>
      <c r="G33" s="188"/>
      <c r="H33" s="199"/>
      <c r="I33" s="199"/>
      <c r="J33" s="27" t="s">
        <v>20</v>
      </c>
      <c r="K33" s="39"/>
      <c r="L33" s="12"/>
    </row>
    <row r="34" spans="1:15" ht="15" customHeight="1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>
      <c r="A35" s="11"/>
      <c r="B35" s="187" t="s">
        <v>21</v>
      </c>
      <c r="C35" s="187"/>
      <c r="D35" s="15"/>
      <c r="E35" s="188" t="s">
        <v>22</v>
      </c>
      <c r="F35" s="188"/>
      <c r="G35" s="188"/>
      <c r="H35" s="28"/>
      <c r="I35" s="28"/>
      <c r="J35" s="27" t="s">
        <v>26</v>
      </c>
      <c r="K35" s="41"/>
      <c r="L35" s="14"/>
    </row>
    <row r="36" spans="1:15" ht="15" customHeight="1">
      <c r="E36" s="26"/>
      <c r="F36" s="26"/>
      <c r="G36" s="26"/>
      <c r="H36" s="26"/>
      <c r="I36" s="26"/>
      <c r="J36" s="26"/>
      <c r="K36" s="40"/>
    </row>
    <row r="37" spans="1:15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autoPageBreaks="0" fitToPage="1"/>
  </sheetPr>
  <dimension ref="A1:O51"/>
  <sheetViews>
    <sheetView showGridLines="0" tabSelected="1" view="pageBreakPreview" topLeftCell="A33" zoomScale="130" zoomScaleNormal="100" zoomScaleSheetLayoutView="130" workbookViewId="0">
      <selection activeCell="B35" sqref="B35"/>
    </sheetView>
  </sheetViews>
  <sheetFormatPr defaultRowHeight="15.75"/>
  <cols>
    <col min="1" max="1" width="5.28515625" style="81" customWidth="1"/>
    <col min="2" max="2" width="33" style="81" customWidth="1"/>
    <col min="3" max="3" width="9.7109375" style="81" customWidth="1"/>
    <col min="4" max="4" width="9.5703125" style="81" customWidth="1"/>
    <col min="5" max="5" width="17.5703125" style="81" customWidth="1"/>
    <col min="6" max="6" width="8.85546875" style="81" customWidth="1"/>
    <col min="7" max="7" width="8.140625" style="81" customWidth="1"/>
    <col min="8" max="8" width="16.28515625" style="81" customWidth="1"/>
    <col min="9" max="9" width="38.42578125" style="81" customWidth="1"/>
    <col min="10" max="10" width="9.5703125" style="81" customWidth="1"/>
    <col min="11" max="11" width="9.5703125" style="81" bestFit="1" customWidth="1"/>
    <col min="12" max="12" width="16.140625" style="162" customWidth="1"/>
    <col min="13" max="16384" width="9.140625" style="81"/>
  </cols>
  <sheetData>
    <row r="1" spans="1:14" s="37" customFormat="1" ht="5.25" customHeight="1">
      <c r="A1" s="97"/>
      <c r="B1" s="96"/>
      <c r="D1" s="95"/>
      <c r="H1" s="94"/>
      <c r="I1" s="93"/>
      <c r="J1" s="92"/>
      <c r="L1" s="160"/>
    </row>
    <row r="2" spans="1:14" s="37" customFormat="1" ht="12.75" customHeight="1">
      <c r="A2" s="97"/>
      <c r="B2" s="96"/>
      <c r="D2" s="95"/>
      <c r="H2" s="94"/>
      <c r="I2" s="213" t="s">
        <v>23</v>
      </c>
      <c r="J2" s="213"/>
      <c r="K2" s="213"/>
      <c r="L2" s="213"/>
    </row>
    <row r="3" spans="1:14" s="99" customFormat="1" ht="31.5" customHeight="1">
      <c r="A3" s="102"/>
      <c r="B3" s="103"/>
      <c r="C3" s="103"/>
      <c r="D3" s="103"/>
      <c r="E3" s="103"/>
      <c r="F3" s="103"/>
      <c r="G3" s="103"/>
      <c r="H3" s="103"/>
      <c r="I3" s="214" t="s">
        <v>60</v>
      </c>
      <c r="J3" s="215"/>
      <c r="K3" s="215"/>
      <c r="L3" s="215"/>
    </row>
    <row r="4" spans="1:14" s="98" customFormat="1" ht="15.75" customHeight="1">
      <c r="A4" s="217"/>
      <c r="B4" s="217"/>
      <c r="H4" s="108"/>
      <c r="I4" s="215" t="s">
        <v>61</v>
      </c>
      <c r="J4" s="215"/>
      <c r="K4" s="215"/>
      <c r="L4" s="215"/>
    </row>
    <row r="5" spans="1:14" s="98" customFormat="1" ht="15.75" customHeight="1">
      <c r="A5" s="100"/>
      <c r="B5" s="101"/>
      <c r="H5" s="100"/>
      <c r="I5" s="216" t="s">
        <v>65</v>
      </c>
      <c r="J5" s="216"/>
      <c r="K5" s="216"/>
      <c r="L5" s="216"/>
    </row>
    <row r="6" spans="1:14">
      <c r="A6" s="198" t="s">
        <v>84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</row>
    <row r="7" spans="1:14" ht="0.75" customHeight="1">
      <c r="A7" s="10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4" ht="16.5" customHeight="1">
      <c r="A8" s="218" t="s">
        <v>82</v>
      </c>
      <c r="B8" s="218"/>
      <c r="C8" s="218"/>
      <c r="D8" s="218"/>
      <c r="E8" s="218"/>
      <c r="F8" s="218"/>
      <c r="G8" s="218"/>
      <c r="H8" s="218"/>
      <c r="I8" s="218"/>
      <c r="J8" s="218"/>
      <c r="K8" s="218"/>
      <c r="L8" s="218"/>
      <c r="M8" s="83"/>
    </row>
    <row r="9" spans="1:14" ht="15.75" customHeight="1">
      <c r="A9" s="109"/>
      <c r="B9" s="109" t="s">
        <v>80</v>
      </c>
      <c r="C9" s="109"/>
      <c r="D9" s="109"/>
      <c r="E9" s="221" t="s">
        <v>99</v>
      </c>
      <c r="F9" s="221"/>
      <c r="G9" s="221"/>
      <c r="H9" s="221"/>
      <c r="I9" s="220" t="s">
        <v>81</v>
      </c>
      <c r="J9" s="220"/>
      <c r="K9" s="220"/>
      <c r="L9" s="220"/>
      <c r="M9" s="83"/>
    </row>
    <row r="10" spans="1:14" s="109" customFormat="1" ht="15">
      <c r="A10" s="219" t="s">
        <v>0</v>
      </c>
      <c r="B10" s="219" t="s">
        <v>1</v>
      </c>
      <c r="C10" s="219" t="s">
        <v>2</v>
      </c>
      <c r="D10" s="219"/>
      <c r="E10" s="219" t="s">
        <v>3</v>
      </c>
      <c r="F10" s="219"/>
      <c r="G10" s="219"/>
      <c r="H10" s="219"/>
      <c r="I10" s="219" t="s">
        <v>4</v>
      </c>
      <c r="J10" s="219"/>
      <c r="K10" s="219"/>
      <c r="L10" s="219"/>
    </row>
    <row r="11" spans="1:14" s="109" customFormat="1" ht="60">
      <c r="A11" s="219"/>
      <c r="B11" s="219"/>
      <c r="C11" s="122" t="s">
        <v>5</v>
      </c>
      <c r="D11" s="122" t="s">
        <v>6</v>
      </c>
      <c r="E11" s="122" t="s">
        <v>7</v>
      </c>
      <c r="F11" s="122" t="s">
        <v>5</v>
      </c>
      <c r="G11" s="122" t="s">
        <v>6</v>
      </c>
      <c r="H11" s="110" t="s">
        <v>9</v>
      </c>
      <c r="I11" s="122" t="s">
        <v>7</v>
      </c>
      <c r="J11" s="122" t="s">
        <v>5</v>
      </c>
      <c r="K11" s="122" t="s">
        <v>6</v>
      </c>
      <c r="L11" s="148" t="s">
        <v>8</v>
      </c>
    </row>
    <row r="12" spans="1:14" s="112" customFormat="1" ht="15">
      <c r="A12" s="111">
        <v>1</v>
      </c>
      <c r="B12" s="111">
        <v>2</v>
      </c>
      <c r="C12" s="111">
        <v>3</v>
      </c>
      <c r="D12" s="111">
        <v>4</v>
      </c>
      <c r="E12" s="111">
        <v>5</v>
      </c>
      <c r="F12" s="111">
        <v>6</v>
      </c>
      <c r="G12" s="111">
        <v>7</v>
      </c>
      <c r="H12" s="111">
        <v>8</v>
      </c>
      <c r="I12" s="111">
        <v>9</v>
      </c>
      <c r="J12" s="111">
        <v>10</v>
      </c>
      <c r="K12" s="111">
        <v>11</v>
      </c>
      <c r="L12" s="161">
        <v>12</v>
      </c>
      <c r="N12" s="116"/>
    </row>
    <row r="13" spans="1:14" s="124" customFormat="1" ht="15" hidden="1" customHeight="1">
      <c r="A13" s="241" t="s">
        <v>70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</row>
    <row r="14" spans="1:14" s="130" customFormat="1" ht="30" hidden="1">
      <c r="A14" s="125">
        <v>2</v>
      </c>
      <c r="B14" s="126" t="s">
        <v>64</v>
      </c>
      <c r="C14" s="127" t="s">
        <v>58</v>
      </c>
      <c r="D14" s="128">
        <v>212</v>
      </c>
      <c r="E14" s="126"/>
      <c r="F14" s="127"/>
      <c r="G14" s="129"/>
      <c r="H14" s="127"/>
      <c r="I14" s="126"/>
      <c r="J14" s="127"/>
      <c r="K14" s="128"/>
      <c r="L14" s="125"/>
    </row>
    <row r="15" spans="1:14" s="130" customFormat="1" ht="75" hidden="1">
      <c r="A15" s="125">
        <v>3</v>
      </c>
      <c r="B15" s="126" t="s">
        <v>66</v>
      </c>
      <c r="C15" s="127" t="s">
        <v>58</v>
      </c>
      <c r="D15" s="127">
        <v>212</v>
      </c>
      <c r="E15" s="126"/>
      <c r="F15" s="127"/>
      <c r="G15" s="129"/>
      <c r="H15" s="127"/>
      <c r="I15" s="126" t="s">
        <v>77</v>
      </c>
      <c r="J15" s="127" t="s">
        <v>35</v>
      </c>
      <c r="K15" s="127" t="s">
        <v>62</v>
      </c>
      <c r="L15" s="125" t="s">
        <v>59</v>
      </c>
    </row>
    <row r="16" spans="1:14" s="134" customFormat="1" ht="35.25" hidden="1" customHeight="1">
      <c r="A16" s="251">
        <v>4</v>
      </c>
      <c r="B16" s="243" t="s">
        <v>74</v>
      </c>
      <c r="C16" s="228" t="s">
        <v>58</v>
      </c>
      <c r="D16" s="228">
        <v>212</v>
      </c>
      <c r="E16" s="131" t="s">
        <v>62</v>
      </c>
      <c r="F16" s="132" t="s">
        <v>62</v>
      </c>
      <c r="G16" s="133" t="s">
        <v>62</v>
      </c>
      <c r="H16" s="132" t="s">
        <v>62</v>
      </c>
      <c r="I16" s="126" t="s">
        <v>72</v>
      </c>
      <c r="J16" s="132" t="s">
        <v>56</v>
      </c>
      <c r="K16" s="132" t="s">
        <v>62</v>
      </c>
      <c r="L16" s="146" t="s">
        <v>59</v>
      </c>
    </row>
    <row r="17" spans="1:15" s="134" customFormat="1" ht="55.5" hidden="1" customHeight="1">
      <c r="A17" s="228"/>
      <c r="B17" s="243"/>
      <c r="C17" s="228"/>
      <c r="D17" s="228"/>
      <c r="E17" s="131"/>
      <c r="F17" s="132"/>
      <c r="G17" s="133"/>
      <c r="H17" s="132"/>
      <c r="I17" s="126" t="s">
        <v>73</v>
      </c>
      <c r="J17" s="132" t="s">
        <v>31</v>
      </c>
      <c r="K17" s="132" t="s">
        <v>62</v>
      </c>
      <c r="L17" s="146" t="s">
        <v>59</v>
      </c>
    </row>
    <row r="18" spans="1:15" s="137" customFormat="1" ht="27.75" hidden="1" customHeight="1">
      <c r="A18" s="228">
        <v>5</v>
      </c>
      <c r="B18" s="243" t="s">
        <v>75</v>
      </c>
      <c r="C18" s="228" t="s">
        <v>58</v>
      </c>
      <c r="D18" s="229">
        <v>708.26</v>
      </c>
      <c r="E18" s="135"/>
      <c r="F18" s="135"/>
      <c r="G18" s="135"/>
      <c r="H18" s="135"/>
      <c r="I18" s="126" t="s">
        <v>69</v>
      </c>
      <c r="J18" s="132" t="s">
        <v>35</v>
      </c>
      <c r="K18" s="136" t="s">
        <v>62</v>
      </c>
      <c r="L18" s="146" t="s">
        <v>59</v>
      </c>
    </row>
    <row r="19" spans="1:15" s="137" customFormat="1" ht="60" hidden="1" customHeight="1">
      <c r="A19" s="228"/>
      <c r="B19" s="244"/>
      <c r="C19" s="228"/>
      <c r="D19" s="229"/>
      <c r="E19" s="135"/>
      <c r="F19" s="135"/>
      <c r="G19" s="135"/>
      <c r="H19" s="135"/>
      <c r="I19" s="126" t="s">
        <v>76</v>
      </c>
      <c r="J19" s="132" t="s">
        <v>35</v>
      </c>
      <c r="K19" s="136" t="s">
        <v>62</v>
      </c>
      <c r="L19" s="146" t="s">
        <v>59</v>
      </c>
    </row>
    <row r="20" spans="1:15" s="121" customFormat="1" ht="15" hidden="1" customHeight="1">
      <c r="A20" s="249" t="s">
        <v>71</v>
      </c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</row>
    <row r="21" spans="1:15" s="143" customFormat="1" ht="15" customHeight="1">
      <c r="A21" s="252" t="s">
        <v>106</v>
      </c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142"/>
      <c r="N21" s="142"/>
      <c r="O21" s="142"/>
    </row>
    <row r="22" spans="1:15" s="140" customFormat="1" ht="15">
      <c r="A22" s="139">
        <v>1</v>
      </c>
      <c r="B22" s="254" t="s">
        <v>104</v>
      </c>
      <c r="C22" s="138" t="s">
        <v>83</v>
      </c>
      <c r="D22" s="138">
        <f>2.83+3.97</f>
        <v>6.8000000000000007</v>
      </c>
      <c r="E22" s="169" t="s">
        <v>88</v>
      </c>
      <c r="F22" s="156" t="s">
        <v>83</v>
      </c>
      <c r="G22" s="156">
        <f>2.83+3.97</f>
        <v>6.8000000000000007</v>
      </c>
      <c r="H22" s="156" t="s">
        <v>87</v>
      </c>
      <c r="I22" s="113"/>
      <c r="J22" s="138"/>
      <c r="K22" s="138"/>
      <c r="L22" s="147" t="s">
        <v>59</v>
      </c>
      <c r="M22" s="114"/>
      <c r="N22" s="114"/>
      <c r="O22" s="114"/>
    </row>
    <row r="23" spans="1:15" s="170" customFormat="1" ht="15">
      <c r="A23" s="239">
        <v>2</v>
      </c>
      <c r="B23" s="255" t="s">
        <v>105</v>
      </c>
      <c r="C23" s="246" t="s">
        <v>83</v>
      </c>
      <c r="D23" s="246">
        <v>12</v>
      </c>
      <c r="E23" s="166"/>
      <c r="F23" s="246"/>
      <c r="G23" s="246"/>
      <c r="H23" s="246"/>
      <c r="I23" s="141" t="s">
        <v>101</v>
      </c>
      <c r="J23" s="168" t="s">
        <v>56</v>
      </c>
      <c r="K23" s="168">
        <v>11</v>
      </c>
      <c r="L23" s="147" t="s">
        <v>59</v>
      </c>
      <c r="M23" s="114"/>
      <c r="N23" s="114"/>
      <c r="O23" s="114"/>
    </row>
    <row r="24" spans="1:15" s="170" customFormat="1" ht="15" customHeight="1">
      <c r="A24" s="245"/>
      <c r="B24" s="256"/>
      <c r="C24" s="247"/>
      <c r="D24" s="247"/>
      <c r="E24" s="182"/>
      <c r="F24" s="247"/>
      <c r="G24" s="247"/>
      <c r="H24" s="247"/>
      <c r="I24" s="141" t="s">
        <v>89</v>
      </c>
      <c r="J24" s="168" t="s">
        <v>31</v>
      </c>
      <c r="K24" s="168">
        <v>240</v>
      </c>
      <c r="L24" s="147" t="s">
        <v>59</v>
      </c>
      <c r="M24" s="114"/>
      <c r="N24" s="114"/>
      <c r="O24" s="114"/>
    </row>
    <row r="25" spans="1:15" s="114" customFormat="1" ht="15">
      <c r="A25" s="240"/>
      <c r="B25" s="257"/>
      <c r="C25" s="248"/>
      <c r="D25" s="248"/>
      <c r="E25" s="181"/>
      <c r="F25" s="248"/>
      <c r="G25" s="248"/>
      <c r="H25" s="248"/>
      <c r="I25" s="141" t="s">
        <v>100</v>
      </c>
      <c r="J25" s="168" t="s">
        <v>56</v>
      </c>
      <c r="K25" s="138"/>
      <c r="L25" s="147" t="s">
        <v>59</v>
      </c>
    </row>
    <row r="26" spans="1:15" s="167" customFormat="1" ht="31.5" customHeight="1">
      <c r="A26" s="150">
        <v>3</v>
      </c>
      <c r="B26" s="258" t="s">
        <v>86</v>
      </c>
      <c r="C26" s="152" t="s">
        <v>58</v>
      </c>
      <c r="D26" s="153">
        <v>25</v>
      </c>
      <c r="E26" s="151"/>
      <c r="F26" s="152"/>
      <c r="G26" s="154"/>
      <c r="H26" s="152"/>
      <c r="I26" s="151"/>
      <c r="J26" s="152"/>
      <c r="K26" s="153"/>
      <c r="L26" s="172" t="s">
        <v>59</v>
      </c>
    </row>
    <row r="27" spans="1:15" s="167" customFormat="1" ht="75">
      <c r="A27" s="150">
        <v>4</v>
      </c>
      <c r="B27" s="258" t="s">
        <v>90</v>
      </c>
      <c r="C27" s="152" t="s">
        <v>58</v>
      </c>
      <c r="D27" s="152">
        <f>(1*2)*21</f>
        <v>42</v>
      </c>
      <c r="E27" s="151"/>
      <c r="F27" s="152"/>
      <c r="G27" s="154"/>
      <c r="H27" s="152"/>
      <c r="I27" s="151" t="s">
        <v>77</v>
      </c>
      <c r="J27" s="171" t="s">
        <v>31</v>
      </c>
      <c r="K27" s="171" t="s">
        <v>62</v>
      </c>
      <c r="L27" s="172" t="s">
        <v>59</v>
      </c>
    </row>
    <row r="28" spans="1:15" s="112" customFormat="1" ht="30">
      <c r="A28" s="158">
        <v>5</v>
      </c>
      <c r="B28" s="173" t="s">
        <v>85</v>
      </c>
      <c r="C28" s="157" t="s">
        <v>58</v>
      </c>
      <c r="D28" s="157">
        <f>D27</f>
        <v>42</v>
      </c>
      <c r="E28" s="166"/>
      <c r="F28" s="166"/>
      <c r="G28" s="166"/>
      <c r="H28" s="166"/>
      <c r="I28" s="165" t="s">
        <v>93</v>
      </c>
      <c r="J28" s="157" t="s">
        <v>31</v>
      </c>
      <c r="K28" s="165"/>
      <c r="L28" s="172" t="s">
        <v>59</v>
      </c>
      <c r="M28" s="155"/>
      <c r="N28" s="155"/>
    </row>
    <row r="29" spans="1:15" s="114" customFormat="1" ht="45">
      <c r="A29" s="123">
        <v>6</v>
      </c>
      <c r="B29" s="149" t="s">
        <v>91</v>
      </c>
      <c r="C29" s="138" t="s">
        <v>58</v>
      </c>
      <c r="D29" s="138">
        <f>(((1.7*0.5)*2)+((0.7*0.5)*2)+1.7*0.5)*21</f>
        <v>68.25</v>
      </c>
      <c r="E29" s="113"/>
      <c r="F29" s="123"/>
      <c r="G29" s="123"/>
      <c r="H29" s="123"/>
      <c r="I29" s="165" t="s">
        <v>92</v>
      </c>
      <c r="J29" s="156" t="s">
        <v>31</v>
      </c>
      <c r="K29" s="156"/>
      <c r="L29" s="172" t="s">
        <v>59</v>
      </c>
    </row>
    <row r="30" spans="1:15" s="114" customFormat="1" ht="30">
      <c r="A30" s="123">
        <v>7</v>
      </c>
      <c r="B30" s="149" t="s">
        <v>107</v>
      </c>
      <c r="C30" s="156" t="s">
        <v>58</v>
      </c>
      <c r="D30" s="156">
        <f>((1.7+0.4)*(0.7*0.4)*2)*21</f>
        <v>24.695999999999998</v>
      </c>
      <c r="E30" s="149"/>
      <c r="F30" s="123"/>
      <c r="G30" s="123"/>
      <c r="H30" s="123"/>
      <c r="I30" s="165"/>
      <c r="J30" s="156"/>
      <c r="K30" s="156"/>
      <c r="L30" s="172" t="s">
        <v>59</v>
      </c>
    </row>
    <row r="31" spans="1:15" s="142" customFormat="1" ht="15" customHeight="1">
      <c r="A31" s="231" t="s">
        <v>94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3"/>
    </row>
    <row r="32" spans="1:15" s="142" customFormat="1" ht="75">
      <c r="A32" s="235">
        <v>8</v>
      </c>
      <c r="B32" s="237" t="s">
        <v>95</v>
      </c>
      <c r="C32" s="239" t="s">
        <v>58</v>
      </c>
      <c r="D32" s="239">
        <f>((0.2*2.7)*4)*3</f>
        <v>6.48</v>
      </c>
      <c r="E32" s="159"/>
      <c r="F32" s="159"/>
      <c r="G32" s="159"/>
      <c r="H32" s="159"/>
      <c r="I32" s="151" t="s">
        <v>77</v>
      </c>
      <c r="J32" s="156" t="s">
        <v>31</v>
      </c>
      <c r="K32" s="156">
        <f>D32*0.15</f>
        <v>0.97199999999999998</v>
      </c>
      <c r="L32" s="172" t="s">
        <v>59</v>
      </c>
    </row>
    <row r="33" spans="1:15" s="114" customFormat="1" ht="15">
      <c r="A33" s="236"/>
      <c r="B33" s="238"/>
      <c r="C33" s="240"/>
      <c r="D33" s="240"/>
      <c r="E33" s="159"/>
      <c r="F33" s="159"/>
      <c r="G33" s="159"/>
      <c r="H33" s="159"/>
      <c r="I33" s="151" t="s">
        <v>96</v>
      </c>
      <c r="J33" s="156" t="s">
        <v>31</v>
      </c>
      <c r="K33" s="156">
        <f>D32*25.5</f>
        <v>165.24</v>
      </c>
      <c r="L33" s="172" t="s">
        <v>59</v>
      </c>
    </row>
    <row r="34" spans="1:15" s="145" customFormat="1" ht="15" customHeight="1">
      <c r="A34" s="231" t="s">
        <v>79</v>
      </c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3"/>
      <c r="M34" s="144"/>
      <c r="N34" s="144"/>
      <c r="O34" s="144"/>
    </row>
    <row r="35" spans="1:15" s="109" customFormat="1" ht="60">
      <c r="A35" s="110">
        <v>9</v>
      </c>
      <c r="B35" s="113" t="s">
        <v>78</v>
      </c>
      <c r="C35" s="110" t="s">
        <v>63</v>
      </c>
      <c r="D35" s="115" t="s">
        <v>67</v>
      </c>
      <c r="E35" s="117"/>
      <c r="F35" s="117"/>
      <c r="G35" s="117"/>
      <c r="H35" s="117"/>
      <c r="I35" s="117"/>
      <c r="J35" s="117"/>
      <c r="K35" s="117"/>
      <c r="L35" s="172" t="s">
        <v>59</v>
      </c>
      <c r="M35" s="81"/>
      <c r="N35" s="81"/>
      <c r="O35" s="81"/>
    </row>
    <row r="36" spans="1:15" s="109" customFormat="1">
      <c r="A36" s="174"/>
      <c r="B36" s="175"/>
      <c r="C36" s="176"/>
      <c r="D36" s="177"/>
      <c r="E36" s="178"/>
      <c r="F36" s="178"/>
      <c r="G36" s="178"/>
      <c r="H36" s="178"/>
      <c r="I36" s="178"/>
      <c r="J36" s="178"/>
      <c r="K36" s="178"/>
      <c r="L36" s="179"/>
      <c r="M36" s="81"/>
      <c r="N36" s="81"/>
      <c r="O36" s="81"/>
    </row>
    <row r="37" spans="1:15" s="109" customFormat="1">
      <c r="A37" s="176"/>
      <c r="B37" s="180" t="s">
        <v>11</v>
      </c>
      <c r="C37" s="176"/>
      <c r="D37" s="177"/>
      <c r="E37" s="178"/>
      <c r="F37" s="178"/>
      <c r="G37" s="178"/>
      <c r="H37" s="178"/>
      <c r="I37" s="178"/>
      <c r="J37" s="178"/>
      <c r="K37" s="178"/>
      <c r="L37" s="179"/>
      <c r="M37" s="81"/>
      <c r="N37" s="81"/>
      <c r="O37" s="81"/>
    </row>
    <row r="38" spans="1:15" s="109" customFormat="1" ht="30" customHeight="1">
      <c r="A38" s="176"/>
      <c r="B38" s="234" t="s">
        <v>98</v>
      </c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81"/>
      <c r="N38" s="81"/>
      <c r="O38" s="81"/>
    </row>
    <row r="39" spans="1:15" s="109" customFormat="1" ht="27" customHeight="1">
      <c r="A39" s="176"/>
      <c r="B39" s="234" t="s">
        <v>97</v>
      </c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81"/>
      <c r="N39" s="81"/>
      <c r="O39" s="81"/>
    </row>
    <row r="40" spans="1:15" ht="36" hidden="1" customHeight="1">
      <c r="A40" s="230" t="s">
        <v>62</v>
      </c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</row>
    <row r="41" spans="1:15" ht="0.75" customHeight="1">
      <c r="A41" s="82"/>
      <c r="C41" s="82"/>
      <c r="D41" s="82"/>
      <c r="E41" s="82"/>
      <c r="F41" s="82"/>
      <c r="G41" s="82"/>
      <c r="H41" s="82"/>
      <c r="I41" s="85"/>
      <c r="K41" s="82"/>
      <c r="L41" s="82"/>
    </row>
    <row r="42" spans="1:15" hidden="1">
      <c r="B42" s="86" t="s">
        <v>16</v>
      </c>
      <c r="C42" s="87"/>
      <c r="D42" s="87"/>
      <c r="E42" s="107" t="s">
        <v>17</v>
      </c>
      <c r="F42" s="87"/>
      <c r="G42" s="87"/>
      <c r="H42" s="87"/>
      <c r="I42" s="87"/>
    </row>
    <row r="43" spans="1:15" ht="15" hidden="1" customHeight="1">
      <c r="B43" s="87"/>
      <c r="C43" s="87"/>
      <c r="D43" s="87"/>
    </row>
    <row r="44" spans="1:15" ht="15" customHeight="1">
      <c r="A44" s="88"/>
      <c r="B44" s="226" t="s">
        <v>68</v>
      </c>
      <c r="C44" s="226"/>
      <c r="D44" s="104"/>
      <c r="E44" s="87"/>
      <c r="F44" s="222" t="s">
        <v>19</v>
      </c>
      <c r="G44" s="222"/>
      <c r="H44" s="222"/>
      <c r="I44" s="89"/>
      <c r="J44" s="90" t="s">
        <v>57</v>
      </c>
      <c r="K44" s="90"/>
      <c r="L44" s="163"/>
    </row>
    <row r="45" spans="1:15" ht="8.25" customHeight="1">
      <c r="A45" s="88"/>
      <c r="B45" s="119"/>
      <c r="C45" s="105"/>
      <c r="D45" s="104"/>
      <c r="E45" s="87"/>
      <c r="L45" s="164"/>
    </row>
    <row r="46" spans="1:15" ht="21.75" customHeight="1">
      <c r="A46" s="88"/>
      <c r="B46" s="227"/>
      <c r="C46" s="227"/>
      <c r="D46" s="227"/>
      <c r="E46" s="227"/>
      <c r="F46" s="222" t="s">
        <v>22</v>
      </c>
      <c r="G46" s="222"/>
      <c r="H46" s="222"/>
      <c r="I46" s="91"/>
      <c r="J46" s="90" t="s">
        <v>26</v>
      </c>
      <c r="K46" s="84"/>
      <c r="L46" s="163"/>
    </row>
    <row r="47" spans="1:15" ht="4.5" customHeight="1">
      <c r="B47" s="227"/>
      <c r="C47" s="227"/>
      <c r="D47" s="227"/>
      <c r="E47" s="227"/>
    </row>
    <row r="48" spans="1:15" ht="27" customHeight="1">
      <c r="B48" s="224"/>
      <c r="C48" s="224"/>
      <c r="D48" s="224"/>
      <c r="E48" s="87"/>
      <c r="F48" s="222" t="s">
        <v>102</v>
      </c>
      <c r="G48" s="222"/>
      <c r="H48" s="222"/>
      <c r="I48" s="91"/>
      <c r="J48" s="90" t="s">
        <v>103</v>
      </c>
      <c r="K48" s="84"/>
    </row>
    <row r="49" spans="2:13" ht="12.75" customHeight="1">
      <c r="B49" s="225"/>
      <c r="C49" s="225"/>
      <c r="D49" s="225"/>
      <c r="E49" s="120"/>
    </row>
    <row r="50" spans="2:13" ht="30" customHeight="1">
      <c r="B50" s="87"/>
      <c r="C50" s="87"/>
      <c r="D50" s="87"/>
      <c r="E50" s="87"/>
      <c r="F50" s="118"/>
      <c r="G50" s="222"/>
      <c r="H50" s="223"/>
      <c r="J50" s="90"/>
      <c r="K50" s="84"/>
      <c r="M50" s="81" t="s">
        <v>62</v>
      </c>
    </row>
    <row r="51" spans="2:13" ht="15.75" customHeight="1"/>
  </sheetData>
  <mergeCells count="48">
    <mergeCell ref="A13:L13"/>
    <mergeCell ref="A18:A19"/>
    <mergeCell ref="B18:B19"/>
    <mergeCell ref="B23:B25"/>
    <mergeCell ref="A23:A25"/>
    <mergeCell ref="C23:C25"/>
    <mergeCell ref="D23:D25"/>
    <mergeCell ref="F23:F25"/>
    <mergeCell ref="G23:G25"/>
    <mergeCell ref="H23:H25"/>
    <mergeCell ref="A20:L20"/>
    <mergeCell ref="A16:A17"/>
    <mergeCell ref="B16:B17"/>
    <mergeCell ref="C16:C17"/>
    <mergeCell ref="A21:L21"/>
    <mergeCell ref="D16:D17"/>
    <mergeCell ref="C18:C19"/>
    <mergeCell ref="D18:D19"/>
    <mergeCell ref="A40:L40"/>
    <mergeCell ref="A34:L34"/>
    <mergeCell ref="F46:H46"/>
    <mergeCell ref="A31:L31"/>
    <mergeCell ref="B38:L38"/>
    <mergeCell ref="F44:H44"/>
    <mergeCell ref="B39:L39"/>
    <mergeCell ref="A32:A33"/>
    <mergeCell ref="B32:B33"/>
    <mergeCell ref="C32:C33"/>
    <mergeCell ref="D32:D33"/>
    <mergeCell ref="G50:H50"/>
    <mergeCell ref="F48:H48"/>
    <mergeCell ref="B48:D49"/>
    <mergeCell ref="B44:C44"/>
    <mergeCell ref="B46:E47"/>
    <mergeCell ref="A6:L6"/>
    <mergeCell ref="A8:L8"/>
    <mergeCell ref="I10:L10"/>
    <mergeCell ref="A10:A11"/>
    <mergeCell ref="B10:B11"/>
    <mergeCell ref="C10:D10"/>
    <mergeCell ref="E10:H10"/>
    <mergeCell ref="I9:L9"/>
    <mergeCell ref="E9:H9"/>
    <mergeCell ref="I2:L2"/>
    <mergeCell ref="I3:L3"/>
    <mergeCell ref="I4:L4"/>
    <mergeCell ref="I5:L5"/>
    <mergeCell ref="A4:B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9" fitToHeight="0" orientation="landscape" r:id="rId1"/>
  <headerFooter alignWithMargins="0"/>
  <rowBreaks count="1" manualBreakCount="1">
    <brk id="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ДВ 18-09-20 ЭЦ</vt:lpstr>
      <vt:lpstr>'ДВ 18-09-20 ЭЦ'!Область_печати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2021-10-05T07:20:51Z</cp:lastPrinted>
  <dcterms:created xsi:type="dcterms:W3CDTF">2003-01-28T12:33:10Z</dcterms:created>
  <dcterms:modified xsi:type="dcterms:W3CDTF">2021-11-19T00:22:59Z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