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10\Папки отделов\ПЭО\ТОРГИ\0000000000000000000УЗ_Мытье наружной стороны окон_2024\1.Запрос по УЗ\Документация\"/>
    </mc:Choice>
  </mc:AlternateContent>
  <bookViews>
    <workbookView xWindow="0" yWindow="0" windowWidth="17910" windowHeight="11610"/>
  </bookViews>
  <sheets>
    <sheet name="ВОУ (окна снаружи месяц) ТЭЦ-10" sheetId="2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'ВОУ (окна снаружи месяц) ТЭЦ-10'!$A$7:$M$38</definedName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_xlnm.Print_Titles" localSheetId="0">'ВОУ (окна снаружи месяц) ТЭЦ-10'!$9:$9</definedName>
    <definedName name="_xlnm.Print_Area" localSheetId="0">'ВОУ (окна снаружи месяц) ТЭЦ-10'!$A$1:$M$40</definedName>
    <definedName name="Работы">#REF!</definedName>
    <definedName name="Средняя_з_пл_в_строительстве">#REF!</definedName>
    <definedName name="Средняя_з_пл_по_отрасли__Связь">#REF!</definedName>
    <definedName name="Увеличение_затрат_по_ЭММ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2" l="1"/>
  <c r="M36" i="2"/>
  <c r="F27" i="2"/>
  <c r="F36" i="2"/>
  <c r="P13" i="2" l="1"/>
  <c r="P14" i="2"/>
  <c r="P15" i="2"/>
  <c r="P16" i="2"/>
  <c r="P17" i="2"/>
  <c r="P12" i="2"/>
  <c r="O12" i="2"/>
  <c r="M21" i="2" l="1"/>
  <c r="N18" i="2" l="1"/>
  <c r="O17" i="2"/>
  <c r="O16" i="2"/>
  <c r="O15" i="2"/>
  <c r="O14" i="2"/>
  <c r="O13" i="2"/>
  <c r="O18" i="2" l="1"/>
  <c r="M35" i="2"/>
  <c r="M34" i="2"/>
  <c r="M32" i="2"/>
  <c r="M31" i="2"/>
  <c r="M30" i="2"/>
  <c r="M26" i="2"/>
  <c r="M25" i="2"/>
  <c r="M24" i="2"/>
  <c r="M23" i="2"/>
  <c r="M22" i="2"/>
  <c r="M27" i="2" s="1"/>
  <c r="M28" i="2" s="1"/>
  <c r="M13" i="2"/>
  <c r="M14" i="2"/>
  <c r="M15" i="2"/>
  <c r="M16" i="2"/>
  <c r="M17" i="2"/>
  <c r="M12" i="2"/>
  <c r="F37" i="2"/>
  <c r="F18" i="2" l="1"/>
  <c r="F38" i="2" s="1"/>
  <c r="P18" i="2" l="1"/>
  <c r="M18" i="2"/>
  <c r="M19" i="2" s="1"/>
  <c r="M37" i="2" l="1"/>
  <c r="F28" i="2"/>
  <c r="M38" i="2" l="1"/>
</calcChain>
</file>

<file path=xl/sharedStrings.xml><?xml version="1.0" encoding="utf-8"?>
<sst xmlns="http://schemas.openxmlformats.org/spreadsheetml/2006/main" count="162" uniqueCount="56">
  <si>
    <t>принадлежность помещения</t>
  </si>
  <si>
    <t>Объект уборки</t>
  </si>
  <si>
    <t>Ед. изм.</t>
  </si>
  <si>
    <t>Содержание работы</t>
  </si>
  <si>
    <t>№ п.п.</t>
  </si>
  <si>
    <t>Норма времени</t>
  </si>
  <si>
    <t>в мин. за ед. изм.</t>
  </si>
  <si>
    <t>за месяц в мин.</t>
  </si>
  <si>
    <t>Периодичность уборки </t>
  </si>
  <si>
    <t>Обоснование                       (№ карты, норматива)</t>
  </si>
  <si>
    <t xml:space="preserve">Количество </t>
  </si>
  <si>
    <t>Коэффициент заставленности</t>
  </si>
  <si>
    <t>Управл.</t>
  </si>
  <si>
    <r>
      <t>м</t>
    </r>
    <r>
      <rPr>
        <vertAlign val="superscript"/>
        <sz val="9"/>
        <rFont val="Times New Roman"/>
        <family val="1"/>
        <charset val="204"/>
      </rPr>
      <t>2</t>
    </r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</si>
  <si>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</si>
  <si>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 этаж</t>
  </si>
  <si>
    <t>2 этаж</t>
  </si>
  <si>
    <t>ЦТП</t>
  </si>
  <si>
    <t>ХЦ</t>
  </si>
  <si>
    <t>щит ЦТП</t>
  </si>
  <si>
    <t>Зам.директора по общим вопросам</t>
  </si>
  <si>
    <t>помещение составителя поездов</t>
  </si>
  <si>
    <t>Ведомость предоставляемых услуг, периодичности и норм времени</t>
  </si>
  <si>
    <t>Помещение  ДЭС и старших мастеров</t>
  </si>
  <si>
    <t>мытье окон с количеством ячеек в оконном переплете до пяти</t>
  </si>
  <si>
    <t>мытье окон (окна обычной конфигурации с количеством ячеек в оконном переплете до пяти), снаружи</t>
  </si>
  <si>
    <t>4 этаж</t>
  </si>
  <si>
    <t>4 этаж переходной мостик</t>
  </si>
  <si>
    <t>переходной мостик 3 этаж</t>
  </si>
  <si>
    <t>4 этаж ЦТАИ</t>
  </si>
  <si>
    <t>м2</t>
  </si>
  <si>
    <t>табл. 38, 3</t>
  </si>
  <si>
    <t>Кол-во уборок в месяц</t>
  </si>
  <si>
    <t>Место нахождения</t>
  </si>
  <si>
    <t>1 этаж - с применением стремянок \ лестниц</t>
  </si>
  <si>
    <t>Итого мытье окон на 1 этаже - с применением стремянок / лестниц (мин.в месяц)</t>
  </si>
  <si>
    <t>Итого мытье окон на 1 этаже - с применением стремянок / лестниц (час.в месяц)</t>
  </si>
  <si>
    <t>2 этаж - 3 этаж (до 9 м) - с применением автогидроподъемника, высота подъема 12 м</t>
  </si>
  <si>
    <t>4 этаж и выше (выше 9 м) - с применением автогидроподъемника, высота подъема 28 м</t>
  </si>
  <si>
    <t>Итого мытье окон 2 -3 этажей (до 9 м) - с применением автогидроподъемника, высота подъема 12 м (мин. в месяц )</t>
  </si>
  <si>
    <t>Итого мытье окон 4 этажа и выше (выше 9 м) - с применением автогидроподъемника, высота подъема 28 м (мин.в месяц)</t>
  </si>
  <si>
    <r>
      <t xml:space="preserve">Служебно-бытовые помещения (Нормативы времени на уборку служебных и культурно-бытовых помещений. Утв. Постановлением №469 Госкомтруда от 29.12.1990г.; нормы времени и нормы обслуживания на работы по санитарному содержанию домовладений. утв. Приказом Госстроя России от 09.12.99г. №139) - </t>
    </r>
    <r>
      <rPr>
        <b/>
        <sz val="12"/>
        <rFont val="Times New Roman"/>
        <family val="1"/>
        <charset val="204"/>
      </rPr>
      <t>уборщик 1 разряда.</t>
    </r>
  </si>
  <si>
    <t xml:space="preserve">Приложение к техническому заданию №1    </t>
  </si>
  <si>
    <t xml:space="preserve"> Услуги по наружному мытью окон производственных и служебно-бытовых помещений филиала ТЭЦ-10</t>
  </si>
  <si>
    <t>ГЛАВНЫЙ КОРПУС СТАНЦИИ</t>
  </si>
  <si>
    <t>КТЦ</t>
  </si>
  <si>
    <t>ПЕРЕХОДНОЙ МОСТ МЕЖДУ ГЛАВНЫМ И СЛУЖЕБНЫМ КОРПУСОМ</t>
  </si>
  <si>
    <t>СЛУЖЕБНЫЙ КОРПУС С ПРИСТРОЙКАМИ И ПОДВАЛОМ</t>
  </si>
  <si>
    <t>ПРОХОДHЫЕ КОHТОРЫ ТЭЦ-10</t>
  </si>
  <si>
    <t>ЗДАНИЕ ХИМОБЕССОЛИВАЮЩЕЙ УСТАНОВКИ</t>
  </si>
  <si>
    <t>Служебно-бытовой корпус ЦТП</t>
  </si>
  <si>
    <t>К.Ю. Филиппов</t>
  </si>
  <si>
    <r>
      <t>Итого мытье окон 2 -3 этажей (до 9 м) - с применением автогидроподъемника, высота подъема 12 м</t>
    </r>
    <r>
      <rPr>
        <b/>
        <sz val="10"/>
        <color rgb="FF0070C0"/>
        <rFont val="Times New Roman"/>
        <family val="1"/>
        <charset val="204"/>
      </rPr>
      <t xml:space="preserve"> (час. в месяц)</t>
    </r>
  </si>
  <si>
    <r>
      <t xml:space="preserve">Итого мытье окон 4 этажа и выше (выше 9 м) - с применением автогидроподъемника, высота подъема 28 м </t>
    </r>
    <r>
      <rPr>
        <b/>
        <sz val="10"/>
        <color rgb="FF0070C0"/>
        <rFont val="Times New Roman"/>
        <family val="1"/>
        <charset val="204"/>
      </rPr>
      <t>(час.в месяц)</t>
    </r>
  </si>
  <si>
    <t>Один раз в год</t>
  </si>
  <si>
    <t>Итого наружное мытье окон (час.в месяц) - с применением автогидроподъемника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</si>
</sst>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19" fillId="0" borderId="0"/>
    <xf numFmtId="166" fontId="19" fillId="0" borderId="0" applyFont="0" applyFill="0" applyBorder="0" applyAlignment="0" applyProtection="0"/>
  </cellStyleXfs>
  <cellXfs count="81">
    <xf numFmtId="0" fontId="0" fillId="0" borderId="0" xfId="0"/>
    <xf numFmtId="49" fontId="2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49" fontId="16" fillId="0" borderId="0" xfId="0" applyNumberFormat="1" applyFont="1" applyFill="1"/>
    <xf numFmtId="0" fontId="16" fillId="0" borderId="0" xfId="0" applyFont="1" applyFill="1"/>
    <xf numFmtId="0" fontId="13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0" xfId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1" fillId="0" borderId="0" xfId="1" applyFont="1" applyFill="1" applyAlignment="1">
      <alignment horizontal="left" vertical="center"/>
    </xf>
    <xf numFmtId="2" fontId="17" fillId="0" borderId="0" xfId="1" applyNumberFormat="1" applyFont="1" applyFill="1" applyAlignment="1">
      <alignment vertical="center"/>
    </xf>
    <xf numFmtId="2" fontId="17" fillId="0" borderId="0" xfId="0" applyNumberFormat="1" applyFont="1" applyFill="1" applyAlignment="1">
      <alignment horizontal="right" vertical="center"/>
    </xf>
    <xf numFmtId="0" fontId="0" fillId="0" borderId="0" xfId="0" applyFill="1"/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9" fontId="2" fillId="0" borderId="0" xfId="0" applyNumberFormat="1" applyFont="1" applyFill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0" fillId="0" borderId="0" xfId="0" applyNumberFormat="1" applyFill="1"/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1" applyFont="1" applyFill="1" applyBorder="1" applyAlignment="1">
      <alignment horizontal="right" vertical="center"/>
    </xf>
    <xf numFmtId="0" fontId="23" fillId="0" borderId="0" xfId="0" applyFont="1" applyFill="1"/>
    <xf numFmtId="0" fontId="2" fillId="0" borderId="1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vertical="center" wrapText="1"/>
    </xf>
    <xf numFmtId="2" fontId="22" fillId="0" borderId="1" xfId="1" applyNumberFormat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Alignment="1">
      <alignment vertical="center"/>
    </xf>
  </cellXfs>
  <cellStyles count="5">
    <cellStyle name="Обычный" xfId="0" builtinId="0"/>
    <cellStyle name="Обычный 2" xfId="2"/>
    <cellStyle name="Обычный 3" xfId="3"/>
    <cellStyle name="Обычный_Лист1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0"/>
  <sheetViews>
    <sheetView tabSelected="1" view="pageBreakPreview" zoomScale="93" zoomScaleNormal="75" zoomScaleSheetLayoutView="93" workbookViewId="0">
      <selection activeCell="I22" sqref="I22"/>
    </sheetView>
  </sheetViews>
  <sheetFormatPr defaultColWidth="8.85546875" defaultRowHeight="15" x14ac:dyDescent="0.25"/>
  <cols>
    <col min="1" max="1" width="8.28515625" style="21" customWidth="1"/>
    <col min="2" max="2" width="23.140625" style="21" customWidth="1"/>
    <col min="3" max="3" width="9.85546875" style="21" customWidth="1"/>
    <col min="4" max="4" width="14.42578125" style="21" customWidth="1"/>
    <col min="5" max="5" width="8.7109375" style="21" customWidth="1"/>
    <col min="6" max="6" width="18" style="21" customWidth="1"/>
    <col min="7" max="7" width="21.5703125" style="21" customWidth="1"/>
    <col min="8" max="8" width="21.140625" style="21" customWidth="1"/>
    <col min="9" max="9" width="11.42578125" style="21" customWidth="1"/>
    <col min="10" max="10" width="16.28515625" style="21" customWidth="1"/>
    <col min="11" max="11" width="13.42578125" style="21" customWidth="1"/>
    <col min="12" max="12" width="12.7109375" style="21" customWidth="1"/>
    <col min="13" max="13" width="13.85546875" style="21" customWidth="1"/>
    <col min="14" max="14" width="13.42578125" style="21" customWidth="1"/>
    <col min="15" max="15" width="15.28515625" style="21" customWidth="1"/>
    <col min="16" max="16" width="15.140625" style="21" customWidth="1"/>
    <col min="17" max="16384" width="8.85546875" style="21"/>
  </cols>
  <sheetData>
    <row r="1" spans="1:20" s="8" customFormat="1" ht="15.75" x14ac:dyDescent="0.25">
      <c r="A1" s="7"/>
      <c r="C1" s="3"/>
      <c r="D1" s="3"/>
      <c r="E1" s="3"/>
      <c r="F1" s="3"/>
      <c r="G1" s="3"/>
      <c r="H1" s="3"/>
      <c r="I1" s="3"/>
      <c r="J1" s="4"/>
      <c r="K1" s="3"/>
      <c r="L1" s="4"/>
      <c r="M1" s="9" t="s">
        <v>42</v>
      </c>
      <c r="T1" s="9"/>
    </row>
    <row r="2" spans="1:20" s="8" customFormat="1" ht="15.75" x14ac:dyDescent="0.25">
      <c r="A2" s="7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20" s="5" customFormat="1" ht="35.25" customHeight="1" x14ac:dyDescent="0.25">
      <c r="A3" s="72" t="s">
        <v>22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20" s="5" customFormat="1" ht="37.5" customHeight="1" x14ac:dyDescent="0.25">
      <c r="A4" s="73" t="s">
        <v>43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6"/>
    </row>
    <row r="5" spans="1:20" s="5" customFormat="1" ht="16.5" customHeight="1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6"/>
    </row>
    <row r="7" spans="1:20" ht="45" customHeight="1" x14ac:dyDescent="0.25">
      <c r="A7" s="75" t="s">
        <v>4</v>
      </c>
      <c r="B7" s="76" t="s">
        <v>33</v>
      </c>
      <c r="C7" s="76" t="s">
        <v>0</v>
      </c>
      <c r="D7" s="76" t="s">
        <v>1</v>
      </c>
      <c r="E7" s="76" t="s">
        <v>2</v>
      </c>
      <c r="F7" s="76" t="s">
        <v>10</v>
      </c>
      <c r="G7" s="76" t="s">
        <v>3</v>
      </c>
      <c r="H7" s="78" t="s">
        <v>8</v>
      </c>
      <c r="I7" s="76" t="s">
        <v>32</v>
      </c>
      <c r="J7" s="77" t="s">
        <v>9</v>
      </c>
      <c r="K7" s="76" t="s">
        <v>11</v>
      </c>
      <c r="L7" s="76" t="s">
        <v>5</v>
      </c>
      <c r="M7" s="76"/>
    </row>
    <row r="8" spans="1:20" ht="30" x14ac:dyDescent="0.25">
      <c r="A8" s="75"/>
      <c r="B8" s="76"/>
      <c r="C8" s="76"/>
      <c r="D8" s="76"/>
      <c r="E8" s="76"/>
      <c r="F8" s="76"/>
      <c r="G8" s="76"/>
      <c r="H8" s="78"/>
      <c r="I8" s="76"/>
      <c r="J8" s="77"/>
      <c r="K8" s="76"/>
      <c r="L8" s="36" t="s">
        <v>6</v>
      </c>
      <c r="M8" s="36" t="s">
        <v>7</v>
      </c>
    </row>
    <row r="9" spans="1:20" x14ac:dyDescent="0.25">
      <c r="A9" s="1">
        <v>1</v>
      </c>
      <c r="B9" s="2">
        <v>2</v>
      </c>
      <c r="C9" s="1">
        <v>3</v>
      </c>
      <c r="D9" s="2">
        <v>4</v>
      </c>
      <c r="E9" s="1">
        <v>5</v>
      </c>
      <c r="F9" s="2">
        <v>6</v>
      </c>
      <c r="G9" s="1">
        <v>7</v>
      </c>
      <c r="H9" s="2">
        <v>8</v>
      </c>
      <c r="I9" s="1">
        <v>9</v>
      </c>
      <c r="J9" s="2">
        <v>10</v>
      </c>
      <c r="K9" s="1">
        <v>11</v>
      </c>
      <c r="L9" s="2">
        <v>12</v>
      </c>
      <c r="M9" s="1">
        <v>13</v>
      </c>
    </row>
    <row r="10" spans="1:20" ht="63" customHeight="1" x14ac:dyDescent="0.25">
      <c r="A10" s="65" t="s">
        <v>41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20" ht="18.75" hidden="1" customHeight="1" x14ac:dyDescent="0.25">
      <c r="A11" s="70" t="s">
        <v>34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20" ht="66.75" hidden="1" customHeight="1" x14ac:dyDescent="0.25">
      <c r="A12" s="42">
        <v>1</v>
      </c>
      <c r="B12" s="37" t="s">
        <v>44</v>
      </c>
      <c r="C12" s="43" t="s">
        <v>45</v>
      </c>
      <c r="D12" s="54" t="s">
        <v>15</v>
      </c>
      <c r="E12" s="23" t="s">
        <v>13</v>
      </c>
      <c r="F12" s="55">
        <v>0</v>
      </c>
      <c r="G12" s="22" t="s">
        <v>25</v>
      </c>
      <c r="H12" s="63" t="s">
        <v>54</v>
      </c>
      <c r="I12" s="24">
        <v>1</v>
      </c>
      <c r="J12" s="25" t="s">
        <v>31</v>
      </c>
      <c r="K12" s="33"/>
      <c r="L12" s="39">
        <v>4.43</v>
      </c>
      <c r="M12" s="40">
        <f>ROUND(F12*I12*L12,2)</f>
        <v>0</v>
      </c>
      <c r="N12" s="38">
        <v>476.8</v>
      </c>
      <c r="O12" s="38">
        <f>N12-F12-F21-F30</f>
        <v>0</v>
      </c>
      <c r="P12" s="38">
        <f>F12+F21+F30</f>
        <v>476.79999999999995</v>
      </c>
      <c r="Q12" s="38"/>
      <c r="R12" s="38"/>
    </row>
    <row r="13" spans="1:20" ht="66.75" hidden="1" customHeight="1" x14ac:dyDescent="0.25">
      <c r="A13" s="42">
        <v>2</v>
      </c>
      <c r="B13" s="44" t="s">
        <v>46</v>
      </c>
      <c r="C13" s="43" t="s">
        <v>45</v>
      </c>
      <c r="D13" s="56" t="s">
        <v>15</v>
      </c>
      <c r="E13" s="23" t="s">
        <v>13</v>
      </c>
      <c r="F13" s="55">
        <v>0</v>
      </c>
      <c r="G13" s="22" t="s">
        <v>25</v>
      </c>
      <c r="H13" s="63" t="s">
        <v>54</v>
      </c>
      <c r="I13" s="34">
        <v>1</v>
      </c>
      <c r="J13" s="25" t="s">
        <v>31</v>
      </c>
      <c r="K13" s="26"/>
      <c r="L13" s="39">
        <v>4.43</v>
      </c>
      <c r="M13" s="40">
        <f t="shared" ref="M13:M17" si="0">ROUND(F13*I13*L13,2)</f>
        <v>0</v>
      </c>
      <c r="N13" s="38">
        <v>30.6</v>
      </c>
      <c r="O13" s="38">
        <f t="shared" ref="O13:O17" si="1">N13-F13-F22-F31</f>
        <v>0</v>
      </c>
      <c r="P13" s="38">
        <f t="shared" ref="P13:P18" si="2">F13+F22+F31</f>
        <v>30.6</v>
      </c>
      <c r="Q13" s="38"/>
      <c r="R13" s="38"/>
    </row>
    <row r="14" spans="1:20" ht="69.75" hidden="1" customHeight="1" x14ac:dyDescent="0.25">
      <c r="A14" s="42">
        <v>3</v>
      </c>
      <c r="B14" s="44" t="s">
        <v>50</v>
      </c>
      <c r="C14" s="43" t="s">
        <v>17</v>
      </c>
      <c r="D14" s="56" t="s">
        <v>15</v>
      </c>
      <c r="E14" s="23" t="s">
        <v>13</v>
      </c>
      <c r="F14" s="55">
        <v>0</v>
      </c>
      <c r="G14" s="22" t="s">
        <v>25</v>
      </c>
      <c r="H14" s="63" t="s">
        <v>54</v>
      </c>
      <c r="I14" s="35">
        <v>1</v>
      </c>
      <c r="J14" s="25" t="s">
        <v>31</v>
      </c>
      <c r="K14" s="26"/>
      <c r="L14" s="39">
        <v>4.43</v>
      </c>
      <c r="M14" s="40">
        <f t="shared" si="0"/>
        <v>0</v>
      </c>
      <c r="N14" s="38">
        <v>46.25</v>
      </c>
      <c r="O14" s="38">
        <f t="shared" si="1"/>
        <v>0</v>
      </c>
      <c r="P14" s="38">
        <f t="shared" si="2"/>
        <v>46.25</v>
      </c>
      <c r="Q14" s="38"/>
      <c r="R14" s="38"/>
    </row>
    <row r="15" spans="1:20" ht="71.25" hidden="1" customHeight="1" x14ac:dyDescent="0.25">
      <c r="A15" s="42">
        <v>4</v>
      </c>
      <c r="B15" s="44" t="s">
        <v>47</v>
      </c>
      <c r="C15" s="43" t="s">
        <v>12</v>
      </c>
      <c r="D15" s="56" t="s">
        <v>15</v>
      </c>
      <c r="E15" s="23" t="s">
        <v>13</v>
      </c>
      <c r="F15" s="55">
        <v>0</v>
      </c>
      <c r="G15" s="22" t="s">
        <v>25</v>
      </c>
      <c r="H15" s="63" t="s">
        <v>54</v>
      </c>
      <c r="I15" s="35">
        <v>1</v>
      </c>
      <c r="J15" s="25" t="s">
        <v>31</v>
      </c>
      <c r="K15" s="26"/>
      <c r="L15" s="39">
        <v>4.43</v>
      </c>
      <c r="M15" s="40">
        <f t="shared" si="0"/>
        <v>0</v>
      </c>
      <c r="N15" s="38">
        <v>339.84</v>
      </c>
      <c r="O15" s="38">
        <f t="shared" si="1"/>
        <v>-2.0000000000024443E-2</v>
      </c>
      <c r="P15" s="38">
        <f t="shared" si="2"/>
        <v>339.86</v>
      </c>
      <c r="Q15" s="38"/>
      <c r="R15" s="38"/>
    </row>
    <row r="16" spans="1:20" customFormat="1" ht="78" hidden="1" customHeight="1" x14ac:dyDescent="0.25">
      <c r="A16" s="42">
        <v>5</v>
      </c>
      <c r="B16" s="44" t="s">
        <v>48</v>
      </c>
      <c r="C16" s="43" t="s">
        <v>12</v>
      </c>
      <c r="D16" s="56" t="s">
        <v>15</v>
      </c>
      <c r="E16" s="23" t="s">
        <v>13</v>
      </c>
      <c r="F16" s="55">
        <v>0</v>
      </c>
      <c r="G16" s="22" t="s">
        <v>25</v>
      </c>
      <c r="H16" s="63" t="s">
        <v>54</v>
      </c>
      <c r="I16" s="35">
        <v>1</v>
      </c>
      <c r="J16" s="25" t="s">
        <v>31</v>
      </c>
      <c r="K16" s="26"/>
      <c r="L16" s="39">
        <v>4.43</v>
      </c>
      <c r="M16" s="40">
        <f t="shared" si="0"/>
        <v>0</v>
      </c>
      <c r="N16" s="38">
        <v>178.62</v>
      </c>
      <c r="O16" s="38">
        <f t="shared" si="1"/>
        <v>2.0000000000010232E-2</v>
      </c>
      <c r="P16" s="38">
        <f t="shared" si="2"/>
        <v>178.6</v>
      </c>
      <c r="Q16" s="38"/>
      <c r="R16" s="38"/>
    </row>
    <row r="17" spans="1:18" ht="78" hidden="1" customHeight="1" x14ac:dyDescent="0.25">
      <c r="A17" s="42">
        <v>6</v>
      </c>
      <c r="B17" s="44" t="s">
        <v>49</v>
      </c>
      <c r="C17" s="43" t="s">
        <v>18</v>
      </c>
      <c r="D17" s="56" t="s">
        <v>15</v>
      </c>
      <c r="E17" s="23" t="s">
        <v>13</v>
      </c>
      <c r="F17" s="55">
        <v>0</v>
      </c>
      <c r="G17" s="22" t="s">
        <v>25</v>
      </c>
      <c r="H17" s="63" t="s">
        <v>54</v>
      </c>
      <c r="I17" s="35">
        <v>1</v>
      </c>
      <c r="J17" s="25" t="s">
        <v>31</v>
      </c>
      <c r="K17" s="26"/>
      <c r="L17" s="39">
        <v>4.43</v>
      </c>
      <c r="M17" s="40">
        <f t="shared" si="0"/>
        <v>0</v>
      </c>
      <c r="N17" s="38">
        <v>12.3</v>
      </c>
      <c r="O17" s="38">
        <f t="shared" si="1"/>
        <v>0</v>
      </c>
      <c r="P17" s="38">
        <f t="shared" si="2"/>
        <v>12.3</v>
      </c>
      <c r="Q17" s="38"/>
      <c r="R17" s="38"/>
    </row>
    <row r="18" spans="1:18" ht="31.5" hidden="1" customHeight="1" x14ac:dyDescent="0.25">
      <c r="A18" s="69" t="s">
        <v>35</v>
      </c>
      <c r="B18" s="69"/>
      <c r="C18" s="69"/>
      <c r="D18" s="69"/>
      <c r="E18" s="66" t="s">
        <v>30</v>
      </c>
      <c r="F18" s="68">
        <f>SUM(F12:F17)</f>
        <v>0</v>
      </c>
      <c r="G18" s="22"/>
      <c r="H18" s="31"/>
      <c r="I18" s="35"/>
      <c r="J18" s="29"/>
      <c r="K18" s="26"/>
      <c r="L18" s="30"/>
      <c r="M18" s="41">
        <f>SUM(M12:M17)</f>
        <v>0</v>
      </c>
      <c r="N18" s="38">
        <f>SUM(N12:N17)</f>
        <v>1084.4100000000001</v>
      </c>
      <c r="O18" s="38">
        <f>SUM(O12:O17)</f>
        <v>-1.4210854715202004E-14</v>
      </c>
      <c r="P18" s="38">
        <f t="shared" si="2"/>
        <v>1084.4100000000001</v>
      </c>
      <c r="Q18" s="38"/>
      <c r="R18" s="38"/>
    </row>
    <row r="19" spans="1:18" ht="31.5" hidden="1" customHeight="1" x14ac:dyDescent="0.25">
      <c r="A19" s="69" t="s">
        <v>36</v>
      </c>
      <c r="B19" s="69"/>
      <c r="C19" s="69"/>
      <c r="D19" s="69"/>
      <c r="E19" s="66"/>
      <c r="F19" s="68"/>
      <c r="G19" s="22"/>
      <c r="H19" s="31"/>
      <c r="I19" s="35"/>
      <c r="J19" s="29"/>
      <c r="K19" s="26"/>
      <c r="L19" s="30"/>
      <c r="M19" s="41">
        <f>ROUND(M18/60,2)</f>
        <v>0</v>
      </c>
      <c r="N19" s="38"/>
      <c r="O19" s="38"/>
      <c r="P19" s="38"/>
      <c r="Q19" s="38"/>
      <c r="R19" s="38"/>
    </row>
    <row r="20" spans="1:18" ht="18.75" customHeight="1" x14ac:dyDescent="0.25">
      <c r="A20" s="70" t="s">
        <v>37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38"/>
      <c r="O20" s="38"/>
      <c r="P20" s="38"/>
      <c r="Q20" s="38"/>
      <c r="R20" s="38"/>
    </row>
    <row r="21" spans="1:18" ht="69.75" customHeight="1" x14ac:dyDescent="0.25">
      <c r="A21" s="42">
        <v>1</v>
      </c>
      <c r="B21" s="37" t="s">
        <v>44</v>
      </c>
      <c r="C21" s="43" t="s">
        <v>45</v>
      </c>
      <c r="D21" s="54" t="s">
        <v>16</v>
      </c>
      <c r="E21" s="23" t="s">
        <v>13</v>
      </c>
      <c r="F21" s="57">
        <v>317.89999999999998</v>
      </c>
      <c r="G21" s="22" t="s">
        <v>25</v>
      </c>
      <c r="H21" s="63" t="s">
        <v>54</v>
      </c>
      <c r="I21" s="24">
        <v>1</v>
      </c>
      <c r="J21" s="25" t="s">
        <v>31</v>
      </c>
      <c r="K21" s="26"/>
      <c r="L21" s="39">
        <v>4.43</v>
      </c>
      <c r="M21" s="40">
        <f>ROUND(F21*I21*L21,2)</f>
        <v>1408.3</v>
      </c>
      <c r="N21" s="38"/>
      <c r="O21" s="38"/>
      <c r="P21" s="38"/>
      <c r="Q21" s="38"/>
      <c r="R21" s="38"/>
    </row>
    <row r="22" spans="1:18" customFormat="1" ht="72" customHeight="1" x14ac:dyDescent="0.25">
      <c r="A22" s="42">
        <v>2</v>
      </c>
      <c r="B22" s="44" t="s">
        <v>46</v>
      </c>
      <c r="C22" s="43" t="s">
        <v>45</v>
      </c>
      <c r="D22" s="56" t="s">
        <v>28</v>
      </c>
      <c r="E22" s="23" t="s">
        <v>13</v>
      </c>
      <c r="F22" s="57">
        <v>30.6</v>
      </c>
      <c r="G22" s="22" t="s">
        <v>25</v>
      </c>
      <c r="H22" s="63" t="s">
        <v>54</v>
      </c>
      <c r="I22" s="35">
        <v>1</v>
      </c>
      <c r="J22" s="25" t="s">
        <v>31</v>
      </c>
      <c r="K22" s="26"/>
      <c r="L22" s="39">
        <v>4.43</v>
      </c>
      <c r="M22" s="40">
        <f t="shared" ref="M22:M26" si="3">ROUND(F22*I22*L22,2)</f>
        <v>135.56</v>
      </c>
      <c r="O22" s="21"/>
      <c r="P22" s="21"/>
      <c r="Q22" s="21"/>
    </row>
    <row r="23" spans="1:18" ht="72" customHeight="1" x14ac:dyDescent="0.25">
      <c r="A23" s="42">
        <v>3</v>
      </c>
      <c r="B23" s="44" t="s">
        <v>50</v>
      </c>
      <c r="C23" s="43" t="s">
        <v>17</v>
      </c>
      <c r="D23" s="56" t="s">
        <v>16</v>
      </c>
      <c r="E23" s="23" t="s">
        <v>13</v>
      </c>
      <c r="F23" s="58">
        <v>46.25</v>
      </c>
      <c r="G23" s="22" t="s">
        <v>25</v>
      </c>
      <c r="H23" s="63" t="s">
        <v>54</v>
      </c>
      <c r="I23" s="35">
        <v>1</v>
      </c>
      <c r="J23" s="25" t="s">
        <v>31</v>
      </c>
      <c r="K23" s="26"/>
      <c r="L23" s="39">
        <v>4.43</v>
      </c>
      <c r="M23" s="40">
        <f t="shared" si="3"/>
        <v>204.89</v>
      </c>
    </row>
    <row r="24" spans="1:18" ht="75" customHeight="1" x14ac:dyDescent="0.25">
      <c r="A24" s="42">
        <v>4</v>
      </c>
      <c r="B24" s="44" t="s">
        <v>47</v>
      </c>
      <c r="C24" s="43" t="s">
        <v>12</v>
      </c>
      <c r="D24" s="56" t="s">
        <v>16</v>
      </c>
      <c r="E24" s="23" t="s">
        <v>13</v>
      </c>
      <c r="F24" s="58">
        <v>226.6</v>
      </c>
      <c r="G24" s="22" t="s">
        <v>25</v>
      </c>
      <c r="H24" s="63" t="s">
        <v>54</v>
      </c>
      <c r="I24" s="35">
        <v>1</v>
      </c>
      <c r="J24" s="25" t="s">
        <v>31</v>
      </c>
      <c r="K24" s="26"/>
      <c r="L24" s="39">
        <v>4.43</v>
      </c>
      <c r="M24" s="40">
        <f t="shared" si="3"/>
        <v>1003.84</v>
      </c>
    </row>
    <row r="25" spans="1:18" ht="75" customHeight="1" x14ac:dyDescent="0.25">
      <c r="A25" s="42">
        <v>5</v>
      </c>
      <c r="B25" s="44" t="s">
        <v>48</v>
      </c>
      <c r="C25" s="43" t="s">
        <v>12</v>
      </c>
      <c r="D25" s="56" t="s">
        <v>16</v>
      </c>
      <c r="E25" s="23" t="s">
        <v>13</v>
      </c>
      <c r="F25" s="58">
        <v>178.6</v>
      </c>
      <c r="G25" s="22" t="s">
        <v>25</v>
      </c>
      <c r="H25" s="63" t="s">
        <v>54</v>
      </c>
      <c r="I25" s="35">
        <v>1</v>
      </c>
      <c r="J25" s="25" t="s">
        <v>31</v>
      </c>
      <c r="K25" s="26"/>
      <c r="L25" s="39">
        <v>4.43</v>
      </c>
      <c r="M25" s="40">
        <f t="shared" si="3"/>
        <v>791.2</v>
      </c>
    </row>
    <row r="26" spans="1:18" ht="75" customHeight="1" x14ac:dyDescent="0.25">
      <c r="A26" s="42">
        <v>6</v>
      </c>
      <c r="B26" s="44" t="s">
        <v>49</v>
      </c>
      <c r="C26" s="43" t="s">
        <v>18</v>
      </c>
      <c r="D26" s="56" t="s">
        <v>16</v>
      </c>
      <c r="E26" s="23" t="s">
        <v>13</v>
      </c>
      <c r="F26" s="58">
        <v>12.3</v>
      </c>
      <c r="G26" s="22" t="s">
        <v>25</v>
      </c>
      <c r="H26" s="63" t="s">
        <v>54</v>
      </c>
      <c r="I26" s="35">
        <v>1</v>
      </c>
      <c r="J26" s="25" t="s">
        <v>31</v>
      </c>
      <c r="K26" s="26"/>
      <c r="L26" s="39">
        <v>4.43</v>
      </c>
      <c r="M26" s="40">
        <f t="shared" si="3"/>
        <v>54.49</v>
      </c>
    </row>
    <row r="27" spans="1:18" ht="31.5" customHeight="1" x14ac:dyDescent="0.25">
      <c r="A27" s="69" t="s">
        <v>39</v>
      </c>
      <c r="B27" s="69"/>
      <c r="C27" s="69"/>
      <c r="D27" s="69"/>
      <c r="E27" s="66" t="s">
        <v>30</v>
      </c>
      <c r="F27" s="67">
        <f>SUM(F21:F26)</f>
        <v>812.25</v>
      </c>
      <c r="G27" s="22"/>
      <c r="H27" s="31"/>
      <c r="I27" s="35"/>
      <c r="J27" s="29"/>
      <c r="K27" s="26"/>
      <c r="L27" s="30"/>
      <c r="M27" s="41">
        <f>SUM(M21:M26)</f>
        <v>3598.2799999999997</v>
      </c>
      <c r="N27" s="38"/>
    </row>
    <row r="28" spans="1:18" ht="31.5" customHeight="1" x14ac:dyDescent="0.25">
      <c r="A28" s="69" t="s">
        <v>52</v>
      </c>
      <c r="B28" s="69"/>
      <c r="C28" s="69"/>
      <c r="D28" s="69"/>
      <c r="E28" s="66" t="s">
        <v>30</v>
      </c>
      <c r="F28" s="67">
        <f>SUM(F22:F27)</f>
        <v>1306.5999999999999</v>
      </c>
      <c r="G28" s="22"/>
      <c r="H28" s="31"/>
      <c r="I28" s="35"/>
      <c r="J28" s="29"/>
      <c r="K28" s="26"/>
      <c r="L28" s="30"/>
      <c r="M28" s="41">
        <f>ROUND(M27/60,2)</f>
        <v>59.97</v>
      </c>
      <c r="N28" s="38"/>
    </row>
    <row r="29" spans="1:18" ht="18.75" customHeight="1" x14ac:dyDescent="0.25">
      <c r="A29" s="70" t="s">
        <v>38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</row>
    <row r="30" spans="1:18" ht="65.25" customHeight="1" x14ac:dyDescent="0.25">
      <c r="A30" s="42">
        <v>1</v>
      </c>
      <c r="B30" s="37" t="s">
        <v>44</v>
      </c>
      <c r="C30" s="43" t="s">
        <v>45</v>
      </c>
      <c r="D30" s="43" t="s">
        <v>26</v>
      </c>
      <c r="E30" s="23" t="s">
        <v>13</v>
      </c>
      <c r="F30" s="59">
        <v>158.9</v>
      </c>
      <c r="G30" s="22" t="s">
        <v>25</v>
      </c>
      <c r="H30" s="63" t="s">
        <v>54</v>
      </c>
      <c r="I30" s="35">
        <v>1</v>
      </c>
      <c r="J30" s="25" t="s">
        <v>31</v>
      </c>
      <c r="K30" s="26"/>
      <c r="L30" s="39">
        <v>4.43</v>
      </c>
      <c r="M30" s="40">
        <f t="shared" ref="M30:M35" si="4">ROUND(F30*I30*L30,2)</f>
        <v>703.93</v>
      </c>
      <c r="O30" s="46"/>
    </row>
    <row r="31" spans="1:18" ht="75.75" customHeight="1" x14ac:dyDescent="0.25">
      <c r="A31" s="42">
        <v>2</v>
      </c>
      <c r="B31" s="44" t="s">
        <v>46</v>
      </c>
      <c r="C31" s="43" t="s">
        <v>45</v>
      </c>
      <c r="D31" s="43" t="s">
        <v>27</v>
      </c>
      <c r="E31" s="23" t="s">
        <v>13</v>
      </c>
      <c r="F31" s="55">
        <v>0</v>
      </c>
      <c r="G31" s="22" t="s">
        <v>25</v>
      </c>
      <c r="H31" s="63" t="s">
        <v>54</v>
      </c>
      <c r="I31" s="35">
        <v>1</v>
      </c>
      <c r="J31" s="25" t="s">
        <v>31</v>
      </c>
      <c r="K31" s="26"/>
      <c r="L31" s="39">
        <v>4.43</v>
      </c>
      <c r="M31" s="40">
        <f t="shared" si="4"/>
        <v>0</v>
      </c>
    </row>
    <row r="32" spans="1:18" ht="61.5" customHeight="1" x14ac:dyDescent="0.25">
      <c r="A32" s="42">
        <v>3</v>
      </c>
      <c r="B32" s="44" t="s">
        <v>50</v>
      </c>
      <c r="C32" s="43" t="s">
        <v>17</v>
      </c>
      <c r="D32" s="43" t="s">
        <v>29</v>
      </c>
      <c r="E32" s="23" t="s">
        <v>13</v>
      </c>
      <c r="F32" s="55">
        <v>0</v>
      </c>
      <c r="G32" s="22" t="s">
        <v>25</v>
      </c>
      <c r="H32" s="63" t="s">
        <v>54</v>
      </c>
      <c r="I32" s="35">
        <v>1</v>
      </c>
      <c r="J32" s="25" t="s">
        <v>31</v>
      </c>
      <c r="K32" s="26"/>
      <c r="L32" s="39">
        <v>4.43</v>
      </c>
      <c r="M32" s="40">
        <f t="shared" si="4"/>
        <v>0</v>
      </c>
    </row>
    <row r="33" spans="1:14" customFormat="1" ht="60" customHeight="1" x14ac:dyDescent="0.25">
      <c r="A33" s="42">
        <v>4</v>
      </c>
      <c r="B33" s="44" t="s">
        <v>47</v>
      </c>
      <c r="C33" s="43" t="s">
        <v>12</v>
      </c>
      <c r="D33" s="37" t="s">
        <v>19</v>
      </c>
      <c r="E33" s="53" t="s">
        <v>14</v>
      </c>
      <c r="F33" s="60">
        <v>113.26</v>
      </c>
      <c r="G33" s="28" t="s">
        <v>24</v>
      </c>
      <c r="H33" s="63" t="s">
        <v>54</v>
      </c>
      <c r="I33" s="35">
        <v>1</v>
      </c>
      <c r="J33" s="25" t="s">
        <v>31</v>
      </c>
      <c r="K33" s="26"/>
      <c r="L33" s="39">
        <v>4.43</v>
      </c>
      <c r="M33" s="40">
        <f>ROUND(F33*I33*L33,2)</f>
        <v>501.74</v>
      </c>
    </row>
    <row r="34" spans="1:14" customFormat="1" ht="60" customHeight="1" x14ac:dyDescent="0.25">
      <c r="A34" s="42">
        <v>5</v>
      </c>
      <c r="B34" s="44" t="s">
        <v>48</v>
      </c>
      <c r="C34" s="43" t="s">
        <v>12</v>
      </c>
      <c r="D34" s="37" t="s">
        <v>21</v>
      </c>
      <c r="E34" s="53" t="s">
        <v>14</v>
      </c>
      <c r="F34" s="55">
        <v>0</v>
      </c>
      <c r="G34" s="28" t="s">
        <v>24</v>
      </c>
      <c r="H34" s="63" t="s">
        <v>54</v>
      </c>
      <c r="I34" s="35">
        <v>1</v>
      </c>
      <c r="J34" s="25" t="s">
        <v>31</v>
      </c>
      <c r="K34" s="26"/>
      <c r="L34" s="39">
        <v>4.43</v>
      </c>
      <c r="M34" s="40">
        <f t="shared" si="4"/>
        <v>0</v>
      </c>
    </row>
    <row r="35" spans="1:14" ht="69.75" customHeight="1" x14ac:dyDescent="0.25">
      <c r="A35" s="42">
        <v>6</v>
      </c>
      <c r="B35" s="44" t="s">
        <v>49</v>
      </c>
      <c r="C35" s="43" t="s">
        <v>18</v>
      </c>
      <c r="D35" s="43" t="s">
        <v>23</v>
      </c>
      <c r="E35" s="53" t="s">
        <v>14</v>
      </c>
      <c r="F35" s="55">
        <v>0</v>
      </c>
      <c r="G35" s="22" t="s">
        <v>25</v>
      </c>
      <c r="H35" s="63" t="s">
        <v>54</v>
      </c>
      <c r="I35" s="35">
        <v>1</v>
      </c>
      <c r="J35" s="25" t="s">
        <v>31</v>
      </c>
      <c r="K35" s="26"/>
      <c r="L35" s="39">
        <v>4.43</v>
      </c>
      <c r="M35" s="40">
        <f t="shared" si="4"/>
        <v>0</v>
      </c>
    </row>
    <row r="36" spans="1:14" ht="42" customHeight="1" x14ac:dyDescent="0.25">
      <c r="A36" s="69" t="s">
        <v>40</v>
      </c>
      <c r="B36" s="69"/>
      <c r="C36" s="69"/>
      <c r="D36" s="69"/>
      <c r="E36" s="66" t="s">
        <v>30</v>
      </c>
      <c r="F36" s="67">
        <f>SUM(F30:F35)</f>
        <v>272.16000000000003</v>
      </c>
      <c r="G36" s="22"/>
      <c r="H36" s="31"/>
      <c r="I36" s="35"/>
      <c r="J36" s="29"/>
      <c r="K36" s="26"/>
      <c r="L36" s="30"/>
      <c r="M36" s="41">
        <f>SUM(M30:M35)</f>
        <v>1205.67</v>
      </c>
    </row>
    <row r="37" spans="1:14" ht="25.5" customHeight="1" x14ac:dyDescent="0.25">
      <c r="A37" s="69" t="s">
        <v>53</v>
      </c>
      <c r="B37" s="69"/>
      <c r="C37" s="69"/>
      <c r="D37" s="69"/>
      <c r="E37" s="66" t="s">
        <v>30</v>
      </c>
      <c r="F37" s="67">
        <f>SUM(F31:F36)</f>
        <v>385.42</v>
      </c>
      <c r="G37" s="22"/>
      <c r="H37" s="31"/>
      <c r="I37" s="35"/>
      <c r="J37" s="29"/>
      <c r="K37" s="26"/>
      <c r="L37" s="30"/>
      <c r="M37" s="41">
        <f>ROUND(M36/60,2)</f>
        <v>20.09</v>
      </c>
    </row>
    <row r="38" spans="1:14" ht="31.5" customHeight="1" x14ac:dyDescent="0.25">
      <c r="A38" s="69" t="s">
        <v>55</v>
      </c>
      <c r="B38" s="69"/>
      <c r="C38" s="69"/>
      <c r="D38" s="69"/>
      <c r="E38" s="27" t="s">
        <v>30</v>
      </c>
      <c r="F38" s="45">
        <f>F36+F27+F18</f>
        <v>1084.4100000000001</v>
      </c>
      <c r="G38" s="22"/>
      <c r="H38" s="31"/>
      <c r="I38" s="35"/>
      <c r="J38" s="29"/>
      <c r="K38" s="26"/>
      <c r="L38" s="30"/>
      <c r="M38" s="41">
        <f>M19+M28+M37</f>
        <v>80.06</v>
      </c>
    </row>
    <row r="39" spans="1:14" ht="36" customHeight="1" x14ac:dyDescent="0.25"/>
    <row r="40" spans="1:14" ht="36" customHeight="1" x14ac:dyDescent="0.25">
      <c r="A40" s="47" t="s">
        <v>20</v>
      </c>
      <c r="B40" s="48"/>
      <c r="C40" s="49"/>
      <c r="D40" s="50"/>
      <c r="E40" s="71"/>
      <c r="F40" s="71"/>
      <c r="G40" s="64" t="s">
        <v>51</v>
      </c>
      <c r="H40" s="64"/>
      <c r="I40" s="49"/>
      <c r="J40" s="50"/>
      <c r="K40" s="50"/>
      <c r="L40" s="51"/>
      <c r="M40" s="51"/>
    </row>
    <row r="41" spans="1:14" s="52" customFormat="1" ht="36" customHeight="1" x14ac:dyDescent="0.25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</row>
    <row r="42" spans="1:14" x14ac:dyDescent="0.25">
      <c r="A42" s="61"/>
      <c r="B42" s="11"/>
      <c r="C42" s="5"/>
      <c r="D42" s="12"/>
      <c r="E42" s="62"/>
      <c r="F42" s="15"/>
      <c r="G42" s="5"/>
      <c r="H42" s="16"/>
      <c r="I42" s="5"/>
      <c r="J42" s="12"/>
      <c r="K42" s="12"/>
      <c r="L42" s="13"/>
      <c r="M42" s="13"/>
    </row>
    <row r="43" spans="1:14" ht="36" customHeight="1" x14ac:dyDescent="0.25">
      <c r="A43" s="79"/>
      <c r="B43" s="79"/>
      <c r="C43" s="79"/>
      <c r="D43" s="12"/>
      <c r="E43" s="80"/>
      <c r="F43" s="80"/>
      <c r="G43" s="5"/>
      <c r="H43" s="10"/>
      <c r="I43" s="5"/>
      <c r="J43" s="12"/>
      <c r="K43" s="62"/>
      <c r="L43" s="11"/>
      <c r="M43" s="5"/>
    </row>
    <row r="44" spans="1:14" ht="116.25" customHeight="1" x14ac:dyDescent="0.25"/>
    <row r="45" spans="1:14" customFormat="1" ht="36.75" customHeight="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</row>
    <row r="46" spans="1:14" ht="78.75" customHeight="1" x14ac:dyDescent="0.25"/>
    <row r="47" spans="1:14" ht="36" customHeight="1" x14ac:dyDescent="0.25"/>
    <row r="48" spans="1:14" ht="39" customHeight="1" x14ac:dyDescent="0.25"/>
    <row r="49" spans="14:17" ht="180.75" customHeight="1" x14ac:dyDescent="0.25"/>
    <row r="50" spans="14:17" ht="180" customHeight="1" x14ac:dyDescent="0.25"/>
    <row r="51" spans="14:17" ht="31.15" customHeight="1" x14ac:dyDescent="0.25"/>
    <row r="52" spans="14:17" ht="31.15" customHeight="1" x14ac:dyDescent="0.25"/>
    <row r="53" spans="14:17" ht="31.15" customHeight="1" x14ac:dyDescent="0.25"/>
    <row r="54" spans="14:17" ht="31.15" customHeight="1" x14ac:dyDescent="0.25"/>
    <row r="55" spans="14:17" ht="31.15" customHeight="1" x14ac:dyDescent="0.25"/>
    <row r="56" spans="14:17" ht="31.15" customHeight="1" x14ac:dyDescent="0.25"/>
    <row r="57" spans="14:17" ht="31.15" customHeight="1" x14ac:dyDescent="0.25"/>
    <row r="60" spans="14:17" x14ac:dyDescent="0.25">
      <c r="N60" s="5"/>
      <c r="O60" s="5"/>
      <c r="P60" s="14"/>
      <c r="Q60" s="14"/>
    </row>
    <row r="61" spans="14:17" x14ac:dyDescent="0.25">
      <c r="N61" s="5"/>
      <c r="O61" s="5"/>
      <c r="P61" s="14"/>
      <c r="Q61" s="14"/>
    </row>
    <row r="62" spans="14:17" x14ac:dyDescent="0.25">
      <c r="N62" s="15"/>
      <c r="O62" s="5"/>
      <c r="P62" s="32"/>
      <c r="Q62" s="14"/>
    </row>
    <row r="63" spans="14:17" x14ac:dyDescent="0.25">
      <c r="N63" s="15"/>
      <c r="O63" s="5"/>
      <c r="P63" s="32"/>
      <c r="Q63" s="14"/>
    </row>
    <row r="64" spans="14:17" x14ac:dyDescent="0.25">
      <c r="N64" s="15"/>
      <c r="O64" s="5"/>
      <c r="P64" s="32"/>
      <c r="Q64" s="14"/>
    </row>
    <row r="65" spans="14:17" x14ac:dyDescent="0.25">
      <c r="N65" s="15"/>
      <c r="O65" s="5"/>
      <c r="P65" s="32"/>
      <c r="Q65" s="14"/>
    </row>
    <row r="66" spans="14:17" x14ac:dyDescent="0.25">
      <c r="N66" s="15"/>
      <c r="O66" s="5"/>
      <c r="P66" s="32"/>
      <c r="Q66" s="14"/>
    </row>
    <row r="67" spans="14:17" x14ac:dyDescent="0.25">
      <c r="N67" s="17"/>
      <c r="O67" s="5"/>
      <c r="P67" s="32"/>
      <c r="Q67" s="14"/>
    </row>
    <row r="68" spans="14:17" x14ac:dyDescent="0.25">
      <c r="N68" s="19"/>
      <c r="O68" s="18"/>
      <c r="P68" s="32"/>
      <c r="Q68" s="14"/>
    </row>
    <row r="69" spans="14:17" x14ac:dyDescent="0.25">
      <c r="N69" s="20"/>
      <c r="O69" s="18"/>
      <c r="P69" s="32"/>
      <c r="Q69" s="14"/>
    </row>
    <row r="70" spans="14:17" x14ac:dyDescent="0.25">
      <c r="N70" s="20"/>
      <c r="O70" s="5"/>
      <c r="P70" s="32"/>
      <c r="Q70" s="14"/>
    </row>
  </sheetData>
  <autoFilter ref="A7:M38">
    <filterColumn colId="11" showButton="0"/>
  </autoFilter>
  <mergeCells count="34">
    <mergeCell ref="G40:H40"/>
    <mergeCell ref="A38:D38"/>
    <mergeCell ref="A19:D19"/>
    <mergeCell ref="A37:D37"/>
    <mergeCell ref="E40:F40"/>
    <mergeCell ref="A3:M3"/>
    <mergeCell ref="A4:M4"/>
    <mergeCell ref="A5:M5"/>
    <mergeCell ref="A7:A8"/>
    <mergeCell ref="B7:B8"/>
    <mergeCell ref="C7:C8"/>
    <mergeCell ref="D7:D8"/>
    <mergeCell ref="E7:E8"/>
    <mergeCell ref="F7:F8"/>
    <mergeCell ref="G7:G8"/>
    <mergeCell ref="J7:J8"/>
    <mergeCell ref="K7:K8"/>
    <mergeCell ref="H7:H8"/>
    <mergeCell ref="I7:I8"/>
    <mergeCell ref="L7:M7"/>
    <mergeCell ref="A10:M10"/>
    <mergeCell ref="E36:E37"/>
    <mergeCell ref="F36:F37"/>
    <mergeCell ref="E18:E19"/>
    <mergeCell ref="F18:F19"/>
    <mergeCell ref="A28:D28"/>
    <mergeCell ref="E27:E28"/>
    <mergeCell ref="F27:F28"/>
    <mergeCell ref="A18:D18"/>
    <mergeCell ref="A27:D27"/>
    <mergeCell ref="A36:D36"/>
    <mergeCell ref="A11:M11"/>
    <mergeCell ref="A20:M20"/>
    <mergeCell ref="A29:M29"/>
  </mergeCells>
  <pageMargins left="0.59055118110236227" right="0.19685039370078741" top="0.55118110236220474" bottom="0.51181102362204722" header="0.31496062992125984" footer="0.31496062992125984"/>
  <pageSetup paperSize="9" scale="72" fitToHeight="0" orientation="landscape" r:id="rId1"/>
  <headerFooter>
    <oddFooter>&amp;R&amp;P</oddFooter>
  </headerFooter>
  <rowBreaks count="2" manualBreakCount="2">
    <brk id="25" max="12" man="1"/>
    <brk id="4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ВОУ (окна снаружи месяц) ТЭЦ-10</vt:lpstr>
      <vt:lpstr>'ВОУ (окна снаружи месяц) ТЭЦ-10'!Заголовки_для_печати</vt:lpstr>
      <vt:lpstr>'ВОУ (окна снаружи месяц) ТЭЦ-10'!Область_печати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Тихонова Елена Ивановна</dc:creator>
  <cp:lastModifiedBy>Ryabova Tatiyana</cp:lastModifiedBy>
  <cp:lastPrinted>2024-06-06T06:58:39Z</cp:lastPrinted>
  <dcterms:created xsi:type="dcterms:W3CDTF">2020-03-25T23:42:57Z</dcterms:created>
  <dcterms:modified xsi:type="dcterms:W3CDTF">2024-06-06T08:22:02Z</dcterms:modified>
</cp:coreProperties>
</file>