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roslavcev_va\Desktop\СЕНАТ\2023\АП ЭФ Перевозка персонала\в СЭД\"/>
    </mc:Choice>
  </mc:AlternateContent>
  <bookViews>
    <workbookView xWindow="0" yWindow="0" windowWidth="28740" windowHeight="11940"/>
  </bookViews>
  <sheets>
    <sheet name="Лист1" sheetId="1" r:id="rId1"/>
  </sheets>
  <definedNames>
    <definedName name="_xlnm.Print_Area" localSheetId="0">Лист1!$A$1:$D$29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D15" i="1"/>
  <c r="B15" i="1"/>
  <c r="B18" i="1"/>
  <c r="B22" i="1"/>
  <c r="B24" i="1"/>
  <c r="B19" i="1"/>
  <c r="B17" i="1"/>
  <c r="B20" i="1"/>
  <c r="B21" i="1"/>
  <c r="B23" i="1"/>
  <c r="B25" i="1"/>
  <c r="B16" i="1"/>
  <c r="D27" i="1" l="1"/>
  <c r="D28" i="1" s="1"/>
  <c r="D29" i="1" s="1"/>
  <c r="D16" i="1" l="1"/>
  <c r="D17" i="1"/>
  <c r="D18" i="1"/>
  <c r="D19" i="1"/>
  <c r="D20" i="1"/>
  <c r="D21" i="1"/>
  <c r="D22" i="1"/>
  <c r="D23" i="1"/>
  <c r="D24" i="1"/>
  <c r="D25" i="1"/>
  <c r="D26" i="1" l="1"/>
</calcChain>
</file>

<file path=xl/sharedStrings.xml><?xml version="1.0" encoding="utf-8"?>
<sst xmlns="http://schemas.openxmlformats.org/spreadsheetml/2006/main" count="19" uniqueCount="18">
  <si>
    <t>Производственная программа</t>
  </si>
  <si>
    <t>Месяц</t>
  </si>
  <si>
    <t>Сумма</t>
  </si>
  <si>
    <t>УТВЕРЖДАЮ</t>
  </si>
  <si>
    <t>СОГЛАСОВАНО</t>
  </si>
  <si>
    <t>Генеральный директор</t>
  </si>
  <si>
    <t>ООО "ЕвроСибЭнерго-тепловая энергия"</t>
  </si>
  <si>
    <t>_______________А.В. Виговский</t>
  </si>
  <si>
    <t>«Оказание транспортных услуг по перевозке персонала ООО «ЕвроСибЭнерго-тепловая энергия» (Ондская ГЭС) к месту работы и обратно»</t>
  </si>
  <si>
    <t>Итого по договору (без НДС), руб.:</t>
  </si>
  <si>
    <t>стоимость машиночаса, руб.</t>
  </si>
  <si>
    <t>дежурный персонал</t>
  </si>
  <si>
    <t>количество машиночасов</t>
  </si>
  <si>
    <t>_______________</t>
  </si>
  <si>
    <t>Всего за 2023 год (без НДС)</t>
  </si>
  <si>
    <t>Всего за 2024 год (без НДС)</t>
  </si>
  <si>
    <t>Приложение №3
к Договору №____________ от "___"_________2023 г.</t>
  </si>
  <si>
    <t>"____"________2023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</si>
</sst>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419]mmmm\ yyyy;@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view="pageBreakPreview" topLeftCell="A13" zoomScale="120" zoomScaleNormal="70" zoomScaleSheetLayoutView="120" workbookViewId="0">
      <selection activeCell="G26" sqref="G26"/>
    </sheetView>
  </sheetViews>
  <sheetFormatPr defaultRowHeight="15" x14ac:dyDescent="0.25"/>
  <cols>
    <col min="1" max="1" width="25.85546875" customWidth="1"/>
    <col min="2" max="2" width="15.7109375" customWidth="1"/>
    <col min="3" max="3" width="13.28515625" customWidth="1"/>
    <col min="4" max="4" width="23.140625" customWidth="1"/>
    <col min="6" max="6" width="11.42578125" bestFit="1" customWidth="1"/>
    <col min="7" max="7" width="37.140625" customWidth="1"/>
  </cols>
  <sheetData>
    <row r="1" spans="1:4" ht="15" customHeight="1" x14ac:dyDescent="0.25">
      <c r="A1" s="13" t="s">
        <v>16</v>
      </c>
      <c r="B1" s="13"/>
      <c r="C1" s="13"/>
      <c r="D1" s="13"/>
    </row>
    <row r="2" spans="1:4" x14ac:dyDescent="0.25">
      <c r="A2" s="13"/>
      <c r="B2" s="13"/>
      <c r="C2" s="13"/>
      <c r="D2" s="13"/>
    </row>
    <row r="4" spans="1:4" x14ac:dyDescent="0.25">
      <c r="A4" t="s">
        <v>4</v>
      </c>
      <c r="D4" s="5" t="s">
        <v>3</v>
      </c>
    </row>
    <row r="5" spans="1:4" x14ac:dyDescent="0.25">
      <c r="D5" s="5" t="s">
        <v>5</v>
      </c>
    </row>
    <row r="6" spans="1:4" x14ac:dyDescent="0.25">
      <c r="D6" s="5" t="s">
        <v>6</v>
      </c>
    </row>
    <row r="7" spans="1:4" x14ac:dyDescent="0.25">
      <c r="A7" t="s">
        <v>13</v>
      </c>
      <c r="D7" s="5" t="s">
        <v>7</v>
      </c>
    </row>
    <row r="8" spans="1:4" x14ac:dyDescent="0.25">
      <c r="A8" t="s">
        <v>17</v>
      </c>
      <c r="D8" s="5" t="s">
        <v>17</v>
      </c>
    </row>
    <row r="10" spans="1:4" ht="15.75" x14ac:dyDescent="0.25">
      <c r="A10" s="14" t="s">
        <v>0</v>
      </c>
      <c r="B10" s="14"/>
      <c r="C10" s="14"/>
      <c r="D10" s="14"/>
    </row>
    <row r="11" spans="1:4" ht="46.5" customHeight="1" x14ac:dyDescent="0.25">
      <c r="A11" s="15" t="s">
        <v>8</v>
      </c>
      <c r="B11" s="15"/>
      <c r="C11" s="15"/>
      <c r="D11" s="15"/>
    </row>
    <row r="12" spans="1:4" ht="11.25" customHeight="1" x14ac:dyDescent="0.25">
      <c r="A12" s="1"/>
    </row>
    <row r="13" spans="1:4" ht="24.75" customHeight="1" x14ac:dyDescent="0.25">
      <c r="A13" s="21" t="s">
        <v>1</v>
      </c>
      <c r="B13" s="19" t="s">
        <v>11</v>
      </c>
      <c r="C13" s="19"/>
      <c r="D13" s="20"/>
    </row>
    <row r="14" spans="1:4" ht="60.75" customHeight="1" x14ac:dyDescent="0.25">
      <c r="A14" s="22"/>
      <c r="B14" s="3" t="s">
        <v>12</v>
      </c>
      <c r="C14" s="3" t="s">
        <v>10</v>
      </c>
      <c r="D14" s="3" t="s">
        <v>2</v>
      </c>
    </row>
    <row r="15" spans="1:4" ht="15.95" customHeight="1" x14ac:dyDescent="0.25">
      <c r="A15" s="9">
        <v>44958</v>
      </c>
      <c r="B15" s="27">
        <f>(28*6*106.8)/100</f>
        <v>179.42399999999998</v>
      </c>
      <c r="C15" s="2">
        <v>1350</v>
      </c>
      <c r="D15" s="6">
        <f>(C15*B15)</f>
        <v>242222.39999999997</v>
      </c>
    </row>
    <row r="16" spans="1:4" ht="15.95" customHeight="1" x14ac:dyDescent="0.25">
      <c r="A16" s="9">
        <v>44986</v>
      </c>
      <c r="B16" s="27">
        <f>(31*6*106.8)/100</f>
        <v>198.648</v>
      </c>
      <c r="C16" s="2">
        <v>1350</v>
      </c>
      <c r="D16" s="6">
        <f t="shared" ref="D16:D25" si="0">C16*B16</f>
        <v>268174.8</v>
      </c>
    </row>
    <row r="17" spans="1:4" ht="15.95" customHeight="1" x14ac:dyDescent="0.25">
      <c r="A17" s="9">
        <v>45017</v>
      </c>
      <c r="B17" s="27">
        <f>(30*6*106.8)/100</f>
        <v>192.24</v>
      </c>
      <c r="C17" s="2">
        <v>1350</v>
      </c>
      <c r="D17" s="6">
        <f t="shared" si="0"/>
        <v>259524</v>
      </c>
    </row>
    <row r="18" spans="1:4" ht="15.95" customHeight="1" x14ac:dyDescent="0.25">
      <c r="A18" s="9">
        <v>45047</v>
      </c>
      <c r="B18" s="27">
        <f>(31*6*106.8)/100</f>
        <v>198.648</v>
      </c>
      <c r="C18" s="2">
        <v>1350</v>
      </c>
      <c r="D18" s="6">
        <f t="shared" si="0"/>
        <v>268174.8</v>
      </c>
    </row>
    <row r="19" spans="1:4" ht="15.95" customHeight="1" x14ac:dyDescent="0.25">
      <c r="A19" s="9">
        <v>45078</v>
      </c>
      <c r="B19" s="27">
        <f>(30*6*106.8)/100</f>
        <v>192.24</v>
      </c>
      <c r="C19" s="2">
        <v>1350</v>
      </c>
      <c r="D19" s="6">
        <f t="shared" si="0"/>
        <v>259524</v>
      </c>
    </row>
    <row r="20" spans="1:4" ht="15.95" customHeight="1" x14ac:dyDescent="0.25">
      <c r="A20" s="9">
        <v>45108</v>
      </c>
      <c r="B20" s="27">
        <f>(31*6*106.8)/100</f>
        <v>198.648</v>
      </c>
      <c r="C20" s="2">
        <v>1350</v>
      </c>
      <c r="D20" s="6">
        <f t="shared" si="0"/>
        <v>268174.8</v>
      </c>
    </row>
    <row r="21" spans="1:4" ht="15.95" customHeight="1" x14ac:dyDescent="0.25">
      <c r="A21" s="9">
        <v>45139</v>
      </c>
      <c r="B21" s="27">
        <f>(31*6*106.8)/100</f>
        <v>198.648</v>
      </c>
      <c r="C21" s="2">
        <v>1350</v>
      </c>
      <c r="D21" s="6">
        <f t="shared" si="0"/>
        <v>268174.8</v>
      </c>
    </row>
    <row r="22" spans="1:4" ht="15.95" customHeight="1" x14ac:dyDescent="0.25">
      <c r="A22" s="9">
        <v>45170</v>
      </c>
      <c r="B22" s="27">
        <f>(30*6*106.8)/100</f>
        <v>192.24</v>
      </c>
      <c r="C22" s="2">
        <v>1350</v>
      </c>
      <c r="D22" s="6">
        <f t="shared" si="0"/>
        <v>259524</v>
      </c>
    </row>
    <row r="23" spans="1:4" ht="15.95" customHeight="1" x14ac:dyDescent="0.25">
      <c r="A23" s="9">
        <v>45200</v>
      </c>
      <c r="B23" s="27">
        <f>(31*6*106.8)/100</f>
        <v>198.648</v>
      </c>
      <c r="C23" s="2">
        <v>1350</v>
      </c>
      <c r="D23" s="6">
        <f t="shared" si="0"/>
        <v>268174.8</v>
      </c>
    </row>
    <row r="24" spans="1:4" ht="15.95" customHeight="1" x14ac:dyDescent="0.25">
      <c r="A24" s="9">
        <v>45231</v>
      </c>
      <c r="B24" s="27">
        <f>(30*6*106.8)/100</f>
        <v>192.24</v>
      </c>
      <c r="C24" s="2">
        <v>1350</v>
      </c>
      <c r="D24" s="6">
        <f t="shared" si="0"/>
        <v>259524</v>
      </c>
    </row>
    <row r="25" spans="1:4" ht="15.95" customHeight="1" x14ac:dyDescent="0.25">
      <c r="A25" s="9">
        <v>45261</v>
      </c>
      <c r="B25" s="27">
        <f>(31*6*106.8)/100</f>
        <v>198.648</v>
      </c>
      <c r="C25" s="2">
        <v>1350</v>
      </c>
      <c r="D25" s="6">
        <f t="shared" si="0"/>
        <v>268174.8</v>
      </c>
    </row>
    <row r="26" spans="1:4" ht="27" customHeight="1" x14ac:dyDescent="0.25">
      <c r="A26" s="16" t="s">
        <v>14</v>
      </c>
      <c r="B26" s="17"/>
      <c r="C26" s="18"/>
      <c r="D26" s="7">
        <f>SUM(D15:D25)</f>
        <v>2889367.1999999997</v>
      </c>
    </row>
    <row r="27" spans="1:4" ht="15" customHeight="1" x14ac:dyDescent="0.25">
      <c r="A27" s="9">
        <v>45292</v>
      </c>
      <c r="B27" s="28">
        <f>(31*6*105.3)/100</f>
        <v>195.858</v>
      </c>
      <c r="C27" s="10">
        <v>1350</v>
      </c>
      <c r="D27" s="6">
        <f>C27*B27</f>
        <v>264408.3</v>
      </c>
    </row>
    <row r="28" spans="1:4" ht="27" customHeight="1" x14ac:dyDescent="0.25">
      <c r="A28" s="23" t="s">
        <v>15</v>
      </c>
      <c r="B28" s="24"/>
      <c r="C28" s="25"/>
      <c r="D28" s="11">
        <f>SUM(D27:D27)</f>
        <v>264408.3</v>
      </c>
    </row>
    <row r="29" spans="1:4" ht="29.25" customHeight="1" x14ac:dyDescent="0.25">
      <c r="A29" s="12" t="s">
        <v>9</v>
      </c>
      <c r="B29" s="12"/>
      <c r="C29" s="12"/>
      <c r="D29" s="26">
        <f>SUM(D28+D26)</f>
        <v>3153775.4999999995</v>
      </c>
    </row>
    <row r="34" spans="1:2" ht="15.75" x14ac:dyDescent="0.25">
      <c r="A34" s="8"/>
      <c r="B34" s="4"/>
    </row>
  </sheetData>
  <mergeCells count="8">
    <mergeCell ref="A29:C29"/>
    <mergeCell ref="A1:D2"/>
    <mergeCell ref="A10:D10"/>
    <mergeCell ref="A11:D11"/>
    <mergeCell ref="A26:C26"/>
    <mergeCell ref="B13:D13"/>
    <mergeCell ref="A13:A14"/>
    <mergeCell ref="A28:C2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ООО "Иркутскэнергосбыт"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Татьяна Александровна</dc:creator>
  <cp:lastModifiedBy>admins</cp:lastModifiedBy>
  <cp:lastPrinted>2022-01-20T05:05:52Z</cp:lastPrinted>
  <dcterms:created xsi:type="dcterms:W3CDTF">2020-11-05T08:38:54Z</dcterms:created>
  <dcterms:modified xsi:type="dcterms:W3CDTF">2023-01-12T12:45:49Z</dcterms:modified>
</cp:coreProperties>
</file>