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РНЦ!$A$1:$V$50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9" i="60" l="1"/>
  <c r="H25" i="60" l="1"/>
  <c r="M32" i="60" l="1"/>
  <c r="L32" i="60"/>
  <c r="L25" i="60" l="1"/>
  <c r="L33" i="60" s="1"/>
  <c r="M25" i="60"/>
  <c r="M33" i="60" s="1"/>
  <c r="K32" i="60" l="1"/>
  <c r="N32" i="60"/>
  <c r="O32" i="60"/>
  <c r="K25" i="60"/>
  <c r="K33" i="60" l="1"/>
  <c r="E25" i="60"/>
  <c r="F25" i="60"/>
  <c r="V31" i="60" l="1"/>
  <c r="V32" i="60" s="1"/>
  <c r="T31" i="60"/>
  <c r="T32" i="60" s="1"/>
  <c r="U32" i="60"/>
  <c r="U25" i="60"/>
  <c r="U33" i="60" l="1"/>
  <c r="Q32" i="60" l="1"/>
  <c r="P32" i="60"/>
  <c r="J32" i="60"/>
  <c r="I32" i="60"/>
  <c r="H32" i="60"/>
  <c r="H33" i="60" s="1"/>
  <c r="G32" i="60"/>
  <c r="F32" i="60"/>
  <c r="E32" i="60"/>
  <c r="D32" i="60"/>
  <c r="V25" i="60" l="1"/>
  <c r="V33" i="60" s="1"/>
  <c r="O25" i="60"/>
  <c r="O33" i="60" s="1"/>
  <c r="N25" i="60"/>
  <c r="N33" i="60" s="1"/>
  <c r="T25" i="60"/>
  <c r="T33" i="60" s="1"/>
  <c r="J25" i="60"/>
  <c r="J33" i="60" s="1"/>
  <c r="I25" i="60"/>
  <c r="I33" i="60" s="1"/>
  <c r="P25" i="60"/>
  <c r="P33" i="60" s="1"/>
  <c r="Q25" i="60"/>
  <c r="Q33" i="60" s="1"/>
  <c r="D25" i="60" l="1"/>
  <c r="D33" i="60" s="1"/>
  <c r="H36" i="60" l="1"/>
  <c r="H37" i="60" s="1"/>
  <c r="H35" i="60"/>
  <c r="F33" i="60"/>
  <c r="H41" i="60" s="1"/>
  <c r="G25" i="60"/>
  <c r="G33" i="60" s="1"/>
  <c r="E33" i="60" l="1"/>
  <c r="H40" i="60" s="1"/>
  <c r="H42" i="60" s="1"/>
  <c r="S25" i="60"/>
  <c r="R25" i="60"/>
  <c r="D42" i="60"/>
  <c r="S32" i="60" l="1"/>
  <c r="S33" i="60" s="1"/>
  <c r="R32" i="60"/>
  <c r="R33" i="60" s="1"/>
  <c r="H39" i="60"/>
</calcChain>
</file>

<file path=xl/sharedStrings.xml><?xml version="1.0" encoding="utf-8"?>
<sst xmlns="http://schemas.openxmlformats.org/spreadsheetml/2006/main" count="81" uniqueCount="74">
  <si>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</si>
  <si>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</si>
  <si>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</si>
  <si>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</si>
  <si>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</si>
  <si>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</si>
  <si>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</si>
  <si>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</si>
  <si>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</si>
  <si>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</si>
  <si>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</si>
  <si>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</si>
  <si>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</si>
  <si>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</si>
  <si>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</si>
  <si>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</si>
  <si>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</si>
  <si>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</si>
  <si>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</si>
  <si>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</si>
  <si>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</si>
  <si>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</si>
  <si>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</si>
  <si>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</si>
  <si>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</si>
  <si>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</si>
  <si>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</si>
  <si>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</si>
  <si>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</si>
  <si>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</si>
  <si>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</si>
  <si>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</si>
  <si>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</si>
  <si>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</si>
  <si>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</si>
  <si>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</si>
  <si>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</si>
  <si>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</si>
  <si>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</si>
  <si>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</si>
  <si>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</si>
  <si>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</si>
  <si>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</si>
  <si>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</si>
  <si>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</si>
  <si>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ОЗП</t>
  </si>
  <si>
    <t>в т.ч. ЗПМ</t>
  </si>
  <si>
    <t>в том числе:</t>
  </si>
  <si>
    <t>Инженер ОПР ЦОР-ТИ</t>
  </si>
  <si>
    <t>Г.Г. Бабенко</t>
  </si>
  <si>
    <t>Зимнее удорожание (_8,46%)</t>
  </si>
  <si>
    <t>Непр.  работы и затраты (_1,5%)</t>
  </si>
  <si>
    <t>3/2021</t>
  </si>
  <si>
    <t>"______ " __________________2022г</t>
  </si>
  <si>
    <t>Начальник ОПР ЦОР-ТИ</t>
  </si>
  <si>
    <t>Н.М. Шадрина</t>
  </si>
  <si>
    <t>Индекс-дефлятор на материалы и ЭММ на 4 кв.2022г</t>
  </si>
  <si>
    <t>Ремонт бытового помещения (раздевалка) здания гаража (ТЭЦ), инв. № ИЭ14800000046</t>
  </si>
  <si>
    <t xml:space="preserve">  Ремонт помещения душевой 3 этаж здания дробильного корпуса (ЭПТК ТЭЦ), инв. № ИЭ14800000022</t>
  </si>
  <si>
    <t>Ремонт помещения санитарного узла 3 этаж здания дробильного корпуса (ЭПТК ТЭЦ), инв. № ИЭ14800000022</t>
  </si>
  <si>
    <t>9-22</t>
  </si>
  <si>
    <t>13-22</t>
  </si>
  <si>
    <t>14-22</t>
  </si>
  <si>
    <t xml:space="preserve"> ________________________ В.М. Линейцев</t>
  </si>
  <si>
    <t>Заместитель директора филиала- технический директор участка теплоисточники и теплосети ТЭЦ-6                                                                                         ООО "Байкальская энергетическая компания"</t>
  </si>
  <si>
    <t xml:space="preserve">по объекту : Выполнение работ по  ремонту санитарно-бытовых помещений ЦТП-ТИ на филиале ТЭЦ-6 ТИиТС в г. Братске </t>
  </si>
  <si>
    <t>Ремонт помещения мастерской здания гаража (ТЭЦ), инв. № ИЭ14800000046</t>
  </si>
  <si>
    <t xml:space="preserve"> Ремонт бытового помещения здания мастерских ТТЦ с бытовыми помещениями (ТЭЦ), инв. № ИЭ14800000034 </t>
  </si>
  <si>
    <t>10-22</t>
  </si>
  <si>
    <t>11-22</t>
  </si>
  <si>
    <t>Расчет начальной (максимальной) цены договора</t>
  </si>
  <si>
    <t>Основание: Ведомость объемов работ № 9-22; 10-22; 11-22; 13-22; 14-22 , утвержденный  Заместителем директора филиала- техническим директором участка теплоисточники и теплосети ТЭЦ-6  ООО "Байкальская энергетическая компания" В.М. Линейцевым от 04.05.2022г.</t>
  </si>
  <si>
    <t>2,79%,  1,63%</t>
  </si>
  <si>
    <t>Составлен в ценах по состоянию на 3кв. 2021г. (ОЗП и ЭММ на 2 кв 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</si>
</sst>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9" formatCode="#,##0.00\ _₽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24" fillId="0" borderId="1" xfId="45" applyNumberFormat="1" applyFont="1" applyFill="1" applyBorder="1" applyAlignment="1">
      <alignment horizontal="center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3" fontId="24" fillId="2" borderId="1" xfId="45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3" fontId="29" fillId="0" borderId="3" xfId="0" applyNumberFormat="1" applyFont="1" applyBorder="1" applyAlignment="1">
      <alignment horizontal="left" wrapText="1"/>
    </xf>
    <xf numFmtId="3" fontId="29" fillId="0" borderId="3" xfId="0" applyNumberFormat="1" applyFont="1" applyBorder="1" applyAlignment="1">
      <alignment horizontal="center" wrapText="1"/>
    </xf>
    <xf numFmtId="0" fontId="29" fillId="0" borderId="3" xfId="0" applyFont="1" applyBorder="1" applyAlignment="1">
      <alignment horizontal="center"/>
    </xf>
    <xf numFmtId="49" fontId="24" fillId="2" borderId="1" xfId="0" applyNumberFormat="1" applyFont="1" applyFill="1" applyBorder="1" applyAlignment="1">
      <alignment horizontal="center" vertical="center" wrapText="1"/>
    </xf>
    <xf numFmtId="169" fontId="24" fillId="0" borderId="1" xfId="0" applyNumberFormat="1" applyFont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3" fontId="29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top" wrapText="1"/>
    </xf>
    <xf numFmtId="0" fontId="28" fillId="2" borderId="0" xfId="0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/>
    </xf>
    <xf numFmtId="10" fontId="8" fillId="2" borderId="2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4"/>
  <sheetViews>
    <sheetView tabSelected="1" view="pageBreakPreview" zoomScaleNormal="75" zoomScaleSheetLayoutView="100" zoomScalePageLayoutView="70" workbookViewId="0">
      <selection activeCell="Y16" sqref="Y16"/>
    </sheetView>
  </sheetViews>
  <sheetFormatPr defaultColWidth="9.140625" defaultRowHeight="15" outlineLevelCol="1" x14ac:dyDescent="0.25"/>
  <cols>
    <col min="1" max="1" width="4.28515625" style="3" customWidth="1"/>
    <col min="2" max="2" width="41.285156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3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4"/>
      <c r="B1" s="45"/>
      <c r="C1" s="46"/>
      <c r="F1" s="47"/>
      <c r="M1" s="50" t="s">
        <v>30</v>
      </c>
      <c r="O1" s="51"/>
      <c r="P1" s="51"/>
    </row>
    <row r="2" spans="1:22" s="4" customFormat="1" ht="48.75" customHeight="1" x14ac:dyDescent="0.25">
      <c r="A2" s="44"/>
      <c r="B2" s="45"/>
      <c r="C2" s="46"/>
      <c r="F2" s="47"/>
      <c r="M2" s="116" t="s">
        <v>64</v>
      </c>
      <c r="N2" s="116"/>
      <c r="O2" s="116"/>
      <c r="P2" s="116"/>
      <c r="Q2" s="116"/>
    </row>
    <row r="3" spans="1:22" s="4" customFormat="1" ht="18.75" x14ac:dyDescent="0.25">
      <c r="A3" s="44"/>
      <c r="B3" s="45"/>
      <c r="C3" s="46"/>
      <c r="F3" s="48"/>
      <c r="G3" s="48"/>
      <c r="M3" s="52" t="s">
        <v>63</v>
      </c>
      <c r="O3" s="52"/>
      <c r="P3" s="52"/>
    </row>
    <row r="4" spans="1:22" s="4" customFormat="1" ht="18.75" customHeight="1" x14ac:dyDescent="0.25">
      <c r="A4" s="44"/>
      <c r="B4" s="45"/>
      <c r="C4" s="46"/>
      <c r="F4" s="48"/>
      <c r="G4" s="48"/>
      <c r="M4" s="50" t="s">
        <v>53</v>
      </c>
      <c r="O4" s="53"/>
      <c r="P4" s="53"/>
    </row>
    <row r="5" spans="1:22" s="4" customFormat="1" ht="15" customHeight="1" x14ac:dyDescent="0.25">
      <c r="A5" s="44"/>
      <c r="B5" s="45"/>
      <c r="C5" s="46"/>
      <c r="F5" s="48"/>
      <c r="G5" s="48"/>
      <c r="M5" s="50"/>
      <c r="O5" s="53"/>
      <c r="P5" s="53"/>
    </row>
    <row r="6" spans="1:22" s="36" customFormat="1" ht="18" customHeight="1" x14ac:dyDescent="0.25">
      <c r="A6" s="121" t="s">
        <v>70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2" s="36" customFormat="1" ht="18" customHeight="1" x14ac:dyDescent="0.25">
      <c r="A7" s="122" t="s">
        <v>65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</row>
    <row r="8" spans="1:22" ht="30.75" customHeight="1" x14ac:dyDescent="0.25">
      <c r="A8" s="115" t="s">
        <v>71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94"/>
      <c r="S8" s="94"/>
      <c r="T8" s="94"/>
      <c r="U8" s="94"/>
    </row>
    <row r="9" spans="1:22" ht="13.9" customHeight="1" x14ac:dyDescent="0.25">
      <c r="A9" s="7" t="s">
        <v>4</v>
      </c>
      <c r="B9" s="8"/>
      <c r="C9" s="8"/>
      <c r="D9" s="8"/>
      <c r="E9" s="10"/>
      <c r="F9" s="11"/>
      <c r="G9" s="10"/>
      <c r="H9" s="10"/>
      <c r="I9" s="9"/>
      <c r="J9" s="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2" s="10" customFormat="1" ht="15" customHeight="1" x14ac:dyDescent="0.2">
      <c r="A10" s="99" t="s">
        <v>22</v>
      </c>
      <c r="B10" s="99"/>
      <c r="C10" s="117" t="s">
        <v>52</v>
      </c>
      <c r="D10" s="117"/>
      <c r="E10" s="82"/>
      <c r="F10" s="83"/>
      <c r="G10" s="82"/>
      <c r="H10" s="82"/>
      <c r="I10" s="12"/>
      <c r="J10" s="12"/>
      <c r="M10" s="62"/>
      <c r="N10" s="61"/>
      <c r="O10" s="61"/>
      <c r="P10" s="63"/>
    </row>
    <row r="11" spans="1:22" s="10" customFormat="1" ht="15.75" customHeight="1" x14ac:dyDescent="0.2">
      <c r="A11" s="99" t="s">
        <v>17</v>
      </c>
      <c r="B11" s="99"/>
      <c r="C11" s="117"/>
      <c r="D11" s="117"/>
      <c r="E11" s="82"/>
      <c r="F11" s="83"/>
      <c r="G11" s="82"/>
      <c r="H11" s="82"/>
      <c r="I11" s="7"/>
      <c r="J11" s="7"/>
      <c r="M11" s="62"/>
      <c r="N11" s="61"/>
      <c r="O11" s="61"/>
      <c r="P11" s="63"/>
    </row>
    <row r="12" spans="1:22" s="10" customFormat="1" ht="19.149999999999999" customHeight="1" x14ac:dyDescent="0.25">
      <c r="A12" s="99" t="s">
        <v>27</v>
      </c>
      <c r="B12" s="99"/>
      <c r="C12" s="100"/>
      <c r="D12" s="100"/>
      <c r="E12" s="82"/>
      <c r="F12" s="83"/>
      <c r="G12" s="82"/>
      <c r="H12" s="84"/>
      <c r="I12" s="7"/>
      <c r="J12" s="7"/>
      <c r="M12" s="62"/>
      <c r="N12" s="61"/>
      <c r="O12" s="61"/>
      <c r="P12" s="63"/>
    </row>
    <row r="13" spans="1:22" s="10" customFormat="1" ht="12.75" customHeight="1" x14ac:dyDescent="0.2">
      <c r="A13" s="120" t="s">
        <v>56</v>
      </c>
      <c r="B13" s="120"/>
      <c r="C13" s="118" t="s">
        <v>72</v>
      </c>
      <c r="D13" s="118"/>
      <c r="E13" s="118"/>
      <c r="F13" s="118"/>
      <c r="G13" s="118"/>
      <c r="H13" s="118"/>
      <c r="I13" s="55"/>
      <c r="J13" s="55"/>
      <c r="K13" s="55"/>
      <c r="L13" s="55"/>
      <c r="M13" s="55"/>
      <c r="N13" s="55"/>
      <c r="O13" s="55"/>
      <c r="P13" s="54"/>
    </row>
    <row r="14" spans="1:22" s="10" customFormat="1" ht="18.600000000000001" customHeight="1" x14ac:dyDescent="0.25">
      <c r="A14" s="119" t="s">
        <v>73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3"/>
      <c r="R14" s="3"/>
      <c r="S14" s="3"/>
      <c r="T14" s="3"/>
      <c r="U14" s="3"/>
    </row>
    <row r="15" spans="1:22" x14ac:dyDescent="0.25">
      <c r="A15" s="101" t="s">
        <v>31</v>
      </c>
      <c r="B15" s="101" t="s">
        <v>0</v>
      </c>
      <c r="C15" s="101" t="s">
        <v>1</v>
      </c>
      <c r="D15" s="101" t="s">
        <v>20</v>
      </c>
      <c r="E15" s="101"/>
      <c r="F15" s="101"/>
      <c r="G15" s="101"/>
      <c r="H15" s="101" t="s">
        <v>36</v>
      </c>
      <c r="I15" s="101"/>
      <c r="J15" s="101"/>
      <c r="K15" s="101"/>
      <c r="L15" s="101"/>
      <c r="M15" s="101"/>
      <c r="N15" s="101"/>
      <c r="O15" s="101"/>
      <c r="P15" s="101"/>
      <c r="Q15" s="101"/>
      <c r="R15" s="101" t="s">
        <v>32</v>
      </c>
      <c r="S15" s="101"/>
      <c r="T15" s="101"/>
      <c r="U15" s="101"/>
      <c r="V15" s="101"/>
    </row>
    <row r="16" spans="1:22" ht="15" customHeight="1" x14ac:dyDescent="0.25">
      <c r="A16" s="101"/>
      <c r="B16" s="101"/>
      <c r="C16" s="101"/>
      <c r="D16" s="101" t="s">
        <v>9</v>
      </c>
      <c r="E16" s="101" t="s">
        <v>16</v>
      </c>
      <c r="F16" s="101"/>
      <c r="G16" s="101"/>
      <c r="H16" s="102" t="s">
        <v>9</v>
      </c>
      <c r="I16" s="101" t="s">
        <v>47</v>
      </c>
      <c r="J16" s="101"/>
      <c r="K16" s="101"/>
      <c r="L16" s="101"/>
      <c r="M16" s="101"/>
      <c r="N16" s="101"/>
      <c r="O16" s="101"/>
      <c r="P16" s="101"/>
      <c r="Q16" s="101"/>
      <c r="R16" s="102" t="s">
        <v>9</v>
      </c>
      <c r="S16" s="101" t="s">
        <v>16</v>
      </c>
      <c r="T16" s="101"/>
      <c r="U16" s="101"/>
      <c r="V16" s="101"/>
    </row>
    <row r="17" spans="1:22" ht="36.75" customHeight="1" x14ac:dyDescent="0.25">
      <c r="A17" s="101"/>
      <c r="B17" s="101"/>
      <c r="C17" s="101"/>
      <c r="D17" s="101"/>
      <c r="E17" s="31" t="s">
        <v>6</v>
      </c>
      <c r="F17" s="31" t="s">
        <v>10</v>
      </c>
      <c r="G17" s="31" t="s">
        <v>23</v>
      </c>
      <c r="H17" s="102"/>
      <c r="I17" s="67" t="s">
        <v>45</v>
      </c>
      <c r="J17" s="64" t="s">
        <v>5</v>
      </c>
      <c r="K17" s="67" t="s">
        <v>46</v>
      </c>
      <c r="L17" s="67" t="s">
        <v>21</v>
      </c>
      <c r="M17" s="86" t="s">
        <v>15</v>
      </c>
      <c r="N17" s="65" t="s">
        <v>7</v>
      </c>
      <c r="O17" s="65" t="s">
        <v>8</v>
      </c>
      <c r="P17" s="65" t="s">
        <v>39</v>
      </c>
      <c r="Q17" s="66" t="s">
        <v>40</v>
      </c>
      <c r="R17" s="102"/>
      <c r="S17" s="40" t="s">
        <v>33</v>
      </c>
      <c r="T17" s="40" t="s">
        <v>21</v>
      </c>
      <c r="U17" s="40" t="s">
        <v>15</v>
      </c>
      <c r="V17" s="32" t="s">
        <v>14</v>
      </c>
    </row>
    <row r="18" spans="1:22" ht="15.75" customHeight="1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4</v>
      </c>
      <c r="I18" s="68">
        <v>5</v>
      </c>
      <c r="J18" s="31">
        <v>6</v>
      </c>
      <c r="K18" s="68">
        <v>7</v>
      </c>
      <c r="L18" s="68">
        <v>8</v>
      </c>
      <c r="M18" s="68">
        <v>9</v>
      </c>
      <c r="N18" s="31">
        <v>10</v>
      </c>
      <c r="O18" s="31">
        <v>11</v>
      </c>
      <c r="P18" s="31">
        <v>12</v>
      </c>
      <c r="Q18" s="31">
        <v>13</v>
      </c>
      <c r="R18" s="40">
        <v>12</v>
      </c>
      <c r="S18" s="40">
        <v>13</v>
      </c>
      <c r="T18" s="40">
        <v>14</v>
      </c>
      <c r="U18" s="40">
        <v>15</v>
      </c>
      <c r="V18" s="40">
        <v>16</v>
      </c>
    </row>
    <row r="19" spans="1:22" s="13" customFormat="1" ht="15" customHeight="1" x14ac:dyDescent="0.25">
      <c r="A19" s="103" t="s">
        <v>24</v>
      </c>
      <c r="B19" s="103"/>
      <c r="C19" s="103"/>
      <c r="D19" s="31"/>
      <c r="E19" s="31"/>
      <c r="F19" s="31"/>
      <c r="G19" s="31"/>
      <c r="H19" s="31"/>
      <c r="I19" s="68"/>
      <c r="J19" s="31"/>
      <c r="K19" s="68"/>
      <c r="L19" s="68"/>
      <c r="M19" s="68"/>
      <c r="N19" s="31"/>
      <c r="O19" s="31"/>
      <c r="P19" s="31"/>
      <c r="Q19" s="31"/>
      <c r="R19" s="40"/>
      <c r="S19" s="40"/>
      <c r="T19" s="40"/>
      <c r="U19" s="40"/>
      <c r="V19" s="40"/>
    </row>
    <row r="20" spans="1:22" s="79" customFormat="1" ht="43.5" customHeight="1" x14ac:dyDescent="0.25">
      <c r="A20" s="80">
        <v>1</v>
      </c>
      <c r="B20" s="85" t="s">
        <v>57</v>
      </c>
      <c r="C20" s="91" t="s">
        <v>60</v>
      </c>
      <c r="D20" s="75"/>
      <c r="E20" s="75"/>
      <c r="F20" s="76"/>
      <c r="G20" s="75"/>
      <c r="H20" s="92">
        <v>233470</v>
      </c>
      <c r="I20" s="77">
        <v>57710</v>
      </c>
      <c r="J20" s="75">
        <v>2638</v>
      </c>
      <c r="K20" s="77">
        <v>1222</v>
      </c>
      <c r="L20" s="92">
        <v>86662</v>
      </c>
      <c r="M20" s="77">
        <v>0</v>
      </c>
      <c r="N20" s="75">
        <v>55151</v>
      </c>
      <c r="O20" s="75">
        <v>27859</v>
      </c>
      <c r="P20" s="75">
        <v>104</v>
      </c>
      <c r="Q20" s="75">
        <v>2</v>
      </c>
      <c r="R20" s="78"/>
      <c r="S20" s="78"/>
      <c r="T20" s="78"/>
      <c r="U20" s="78"/>
      <c r="V20" s="78"/>
    </row>
    <row r="21" spans="1:22" s="79" customFormat="1" ht="43.5" customHeight="1" x14ac:dyDescent="0.25">
      <c r="A21" s="80">
        <v>2</v>
      </c>
      <c r="B21" s="85" t="s">
        <v>66</v>
      </c>
      <c r="C21" s="91" t="s">
        <v>68</v>
      </c>
      <c r="D21" s="75"/>
      <c r="E21" s="75"/>
      <c r="F21" s="76"/>
      <c r="G21" s="75"/>
      <c r="H21" s="92">
        <v>118839</v>
      </c>
      <c r="I21" s="77">
        <v>29794</v>
      </c>
      <c r="J21" s="75">
        <v>588</v>
      </c>
      <c r="K21" s="77">
        <v>338</v>
      </c>
      <c r="L21" s="92">
        <v>44503</v>
      </c>
      <c r="M21" s="77">
        <v>0</v>
      </c>
      <c r="N21" s="75">
        <v>28199</v>
      </c>
      <c r="O21" s="75">
        <v>13999</v>
      </c>
      <c r="P21" s="75">
        <v>54</v>
      </c>
      <c r="Q21" s="75">
        <v>0</v>
      </c>
      <c r="R21" s="78"/>
      <c r="S21" s="78"/>
      <c r="T21" s="78"/>
      <c r="U21" s="78"/>
      <c r="V21" s="78"/>
    </row>
    <row r="22" spans="1:22" s="79" customFormat="1" ht="43.5" customHeight="1" x14ac:dyDescent="0.25">
      <c r="A22" s="80">
        <v>3</v>
      </c>
      <c r="B22" s="85" t="s">
        <v>67</v>
      </c>
      <c r="C22" s="91" t="s">
        <v>69</v>
      </c>
      <c r="D22" s="75"/>
      <c r="E22" s="75"/>
      <c r="F22" s="76"/>
      <c r="G22" s="75"/>
      <c r="H22" s="92">
        <v>406441</v>
      </c>
      <c r="I22" s="77">
        <v>104013</v>
      </c>
      <c r="J22" s="75">
        <v>6410</v>
      </c>
      <c r="K22" s="77">
        <v>2990</v>
      </c>
      <c r="L22" s="92">
        <v>133425</v>
      </c>
      <c r="M22" s="77">
        <v>0</v>
      </c>
      <c r="N22" s="75">
        <v>107985</v>
      </c>
      <c r="O22" s="75">
        <v>48601</v>
      </c>
      <c r="P22" s="75">
        <v>187</v>
      </c>
      <c r="Q22" s="75">
        <v>4</v>
      </c>
      <c r="R22" s="78"/>
      <c r="S22" s="78"/>
      <c r="T22" s="78"/>
      <c r="U22" s="78"/>
      <c r="V22" s="78"/>
    </row>
    <row r="23" spans="1:22" s="79" customFormat="1" ht="49.5" customHeight="1" x14ac:dyDescent="0.25">
      <c r="A23" s="80">
        <v>4</v>
      </c>
      <c r="B23" s="81" t="s">
        <v>58</v>
      </c>
      <c r="C23" s="91" t="s">
        <v>61</v>
      </c>
      <c r="D23" s="75"/>
      <c r="E23" s="75"/>
      <c r="F23" s="76"/>
      <c r="G23" s="75"/>
      <c r="H23" s="93">
        <v>168205</v>
      </c>
      <c r="I23" s="77">
        <v>44361</v>
      </c>
      <c r="J23" s="75">
        <v>2376</v>
      </c>
      <c r="K23" s="77">
        <v>914</v>
      </c>
      <c r="L23" s="93">
        <v>46253</v>
      </c>
      <c r="M23" s="77">
        <v>0</v>
      </c>
      <c r="N23" s="75">
        <v>48760</v>
      </c>
      <c r="O23" s="75">
        <v>23969</v>
      </c>
      <c r="P23" s="75">
        <v>79</v>
      </c>
      <c r="Q23" s="75">
        <v>1</v>
      </c>
      <c r="R23" s="78"/>
      <c r="S23" s="78"/>
      <c r="T23" s="78"/>
      <c r="U23" s="78"/>
      <c r="V23" s="78"/>
    </row>
    <row r="24" spans="1:22" s="79" customFormat="1" ht="48" customHeight="1" x14ac:dyDescent="0.25">
      <c r="A24" s="80">
        <v>5</v>
      </c>
      <c r="B24" s="87" t="s">
        <v>59</v>
      </c>
      <c r="C24" s="91" t="s">
        <v>62</v>
      </c>
      <c r="D24" s="75"/>
      <c r="E24" s="75"/>
      <c r="F24" s="76"/>
      <c r="G24" s="75"/>
      <c r="H24" s="93">
        <v>182855</v>
      </c>
      <c r="I24" s="77">
        <v>44091</v>
      </c>
      <c r="J24" s="75">
        <v>3042</v>
      </c>
      <c r="K24" s="77">
        <v>1256</v>
      </c>
      <c r="L24" s="93">
        <v>64055</v>
      </c>
      <c r="M24" s="77">
        <v>0</v>
      </c>
      <c r="N24" s="75">
        <v>47198</v>
      </c>
      <c r="O24" s="75">
        <v>21767</v>
      </c>
      <c r="P24" s="75">
        <v>78</v>
      </c>
      <c r="Q24" s="75">
        <v>2</v>
      </c>
      <c r="R24" s="78"/>
      <c r="S24" s="78"/>
      <c r="T24" s="78"/>
      <c r="U24" s="78"/>
      <c r="V24" s="78"/>
    </row>
    <row r="25" spans="1:22" s="13" customFormat="1" x14ac:dyDescent="0.25">
      <c r="A25" s="105" t="s">
        <v>26</v>
      </c>
      <c r="B25" s="105"/>
      <c r="C25" s="105"/>
      <c r="D25" s="33">
        <f>SUM(D20:D24)</f>
        <v>0</v>
      </c>
      <c r="E25" s="33">
        <f>SUM(E20:E24)</f>
        <v>0</v>
      </c>
      <c r="F25" s="33">
        <f>SUM(F20:F24)</f>
        <v>0</v>
      </c>
      <c r="G25" s="33">
        <f>SUM(G20:G24)</f>
        <v>0</v>
      </c>
      <c r="H25" s="33">
        <f>SUM(H20:H24)</f>
        <v>1109810</v>
      </c>
      <c r="I25" s="70">
        <f>SUM(I20:I24)</f>
        <v>279969</v>
      </c>
      <c r="J25" s="33">
        <f>SUM(J20:J24)</f>
        <v>15054</v>
      </c>
      <c r="K25" s="70">
        <f>SUM(K20:K24)</f>
        <v>6720</v>
      </c>
      <c r="L25" s="70">
        <f>SUM(L20:L24)</f>
        <v>374898</v>
      </c>
      <c r="M25" s="70">
        <f>SUM(M20:M24)</f>
        <v>0</v>
      </c>
      <c r="N25" s="33">
        <f>SUM(N20:N24)</f>
        <v>287293</v>
      </c>
      <c r="O25" s="33">
        <f>SUM(O20:O24)</f>
        <v>136195</v>
      </c>
      <c r="P25" s="33">
        <f>SUM(P20:P24)</f>
        <v>502</v>
      </c>
      <c r="Q25" s="33">
        <f>SUM(Q20:Q24)</f>
        <v>9</v>
      </c>
      <c r="R25" s="41">
        <f>SUM(R20:R24)</f>
        <v>0</v>
      </c>
      <c r="S25" s="41">
        <f>SUM(S20:S24)</f>
        <v>0</v>
      </c>
      <c r="T25" s="41">
        <f>SUM(T20:T24)</f>
        <v>0</v>
      </c>
      <c r="U25" s="41">
        <f>SUM(U20:U24)</f>
        <v>0</v>
      </c>
      <c r="V25" s="41">
        <f>SUM(V20:V24)</f>
        <v>0</v>
      </c>
    </row>
    <row r="26" spans="1:22" s="13" customFormat="1" x14ac:dyDescent="0.25">
      <c r="A26" s="109" t="s">
        <v>38</v>
      </c>
      <c r="B26" s="110"/>
      <c r="C26" s="111"/>
      <c r="D26" s="33"/>
      <c r="E26" s="33"/>
      <c r="F26" s="33"/>
      <c r="G26" s="33"/>
      <c r="H26" s="33"/>
      <c r="I26" s="70"/>
      <c r="J26" s="33"/>
      <c r="K26" s="70"/>
      <c r="L26" s="70"/>
      <c r="M26" s="70"/>
      <c r="N26" s="33"/>
      <c r="O26" s="33"/>
      <c r="P26" s="33"/>
      <c r="Q26" s="33"/>
      <c r="R26" s="56"/>
      <c r="S26" s="56"/>
      <c r="T26" s="56"/>
      <c r="U26" s="56"/>
      <c r="V26" s="56"/>
    </row>
    <row r="27" spans="1:22" s="13" customFormat="1" x14ac:dyDescent="0.25">
      <c r="A27" s="112" t="s">
        <v>44</v>
      </c>
      <c r="B27" s="113"/>
      <c r="C27" s="114"/>
      <c r="D27" s="33"/>
      <c r="E27" s="33"/>
      <c r="F27" s="33"/>
      <c r="G27" s="33"/>
      <c r="H27" s="33"/>
      <c r="I27" s="70"/>
      <c r="J27" s="33"/>
      <c r="K27" s="70"/>
      <c r="L27" s="70"/>
      <c r="M27" s="70"/>
      <c r="N27" s="33"/>
      <c r="O27" s="33"/>
      <c r="P27" s="33"/>
      <c r="Q27" s="33"/>
      <c r="R27" s="56"/>
      <c r="S27" s="56"/>
      <c r="T27" s="56"/>
      <c r="U27" s="56"/>
      <c r="V27" s="56"/>
    </row>
    <row r="28" spans="1:22" s="13" customFormat="1" x14ac:dyDescent="0.25">
      <c r="A28" s="112" t="s">
        <v>50</v>
      </c>
      <c r="B28" s="113"/>
      <c r="C28" s="114"/>
      <c r="D28" s="33"/>
      <c r="E28" s="33"/>
      <c r="F28" s="33"/>
      <c r="G28" s="33"/>
      <c r="H28" s="33"/>
      <c r="I28" s="70"/>
      <c r="J28" s="33"/>
      <c r="K28" s="70"/>
      <c r="L28" s="70"/>
      <c r="M28" s="70"/>
      <c r="N28" s="33"/>
      <c r="O28" s="33"/>
      <c r="P28" s="33"/>
      <c r="Q28" s="33"/>
      <c r="R28" s="56"/>
      <c r="S28" s="56"/>
      <c r="T28" s="56"/>
      <c r="U28" s="56"/>
      <c r="V28" s="56"/>
    </row>
    <row r="29" spans="1:22" s="13" customFormat="1" x14ac:dyDescent="0.25">
      <c r="A29" s="112" t="s">
        <v>51</v>
      </c>
      <c r="B29" s="113"/>
      <c r="C29" s="114"/>
      <c r="D29" s="33"/>
      <c r="E29" s="33"/>
      <c r="F29" s="33"/>
      <c r="G29" s="33"/>
      <c r="H29" s="70">
        <f>3450+1756+6007+2486+2702</f>
        <v>16401</v>
      </c>
      <c r="I29" s="70"/>
      <c r="J29" s="33"/>
      <c r="K29" s="70"/>
      <c r="L29" s="70"/>
      <c r="M29" s="70"/>
      <c r="N29" s="33"/>
      <c r="O29" s="33"/>
      <c r="P29" s="33"/>
      <c r="Q29" s="33"/>
      <c r="R29" s="56"/>
      <c r="S29" s="56"/>
      <c r="T29" s="56"/>
      <c r="U29" s="56"/>
      <c r="V29" s="56"/>
    </row>
    <row r="30" spans="1:22" s="13" customFormat="1" x14ac:dyDescent="0.25">
      <c r="A30" s="103" t="s">
        <v>28</v>
      </c>
      <c r="B30" s="103"/>
      <c r="C30" s="103"/>
      <c r="D30" s="15"/>
      <c r="E30" s="15"/>
      <c r="F30" s="15"/>
      <c r="G30" s="15"/>
      <c r="H30" s="15"/>
      <c r="I30" s="69"/>
      <c r="J30" s="15"/>
      <c r="K30" s="69"/>
      <c r="L30" s="69"/>
      <c r="M30" s="69"/>
      <c r="N30" s="15"/>
      <c r="O30" s="15"/>
      <c r="P30" s="15"/>
      <c r="Q30" s="15"/>
    </row>
    <row r="31" spans="1:22" s="13" customFormat="1" ht="20.25" customHeight="1" x14ac:dyDescent="0.25">
      <c r="A31" s="23"/>
      <c r="B31" s="28"/>
      <c r="C31" s="29"/>
      <c r="D31" s="15"/>
      <c r="E31" s="15"/>
      <c r="F31" s="16"/>
      <c r="G31" s="15"/>
      <c r="H31" s="22"/>
      <c r="I31" s="69"/>
      <c r="J31" s="15"/>
      <c r="K31" s="69"/>
      <c r="L31" s="69"/>
      <c r="M31" s="69"/>
      <c r="N31" s="15"/>
      <c r="O31" s="15"/>
      <c r="P31" s="15"/>
      <c r="Q31" s="15"/>
      <c r="R31" s="22"/>
      <c r="S31" s="22"/>
      <c r="T31" s="22" t="e">
        <f>#REF!*H34</f>
        <v>#REF!</v>
      </c>
      <c r="U31" s="22"/>
      <c r="V31" s="22" t="e">
        <f>#REF!*H34</f>
        <v>#REF!</v>
      </c>
    </row>
    <row r="32" spans="1:22" s="13" customFormat="1" x14ac:dyDescent="0.25">
      <c r="A32" s="105" t="s">
        <v>29</v>
      </c>
      <c r="B32" s="105"/>
      <c r="C32" s="105"/>
      <c r="D32" s="33">
        <f t="shared" ref="D32:V32" si="0">SUM(D31:D31)</f>
        <v>0</v>
      </c>
      <c r="E32" s="33">
        <f t="shared" si="0"/>
        <v>0</v>
      </c>
      <c r="F32" s="33">
        <f t="shared" si="0"/>
        <v>0</v>
      </c>
      <c r="G32" s="33">
        <f t="shared" si="0"/>
        <v>0</v>
      </c>
      <c r="H32" s="33">
        <f t="shared" si="0"/>
        <v>0</v>
      </c>
      <c r="I32" s="70">
        <f t="shared" si="0"/>
        <v>0</v>
      </c>
      <c r="J32" s="33">
        <f t="shared" si="0"/>
        <v>0</v>
      </c>
      <c r="K32" s="70">
        <f t="shared" si="0"/>
        <v>0</v>
      </c>
      <c r="L32" s="70">
        <f t="shared" si="0"/>
        <v>0</v>
      </c>
      <c r="M32" s="70">
        <f t="shared" si="0"/>
        <v>0</v>
      </c>
      <c r="N32" s="33">
        <f t="shared" si="0"/>
        <v>0</v>
      </c>
      <c r="O32" s="33">
        <f t="shared" si="0"/>
        <v>0</v>
      </c>
      <c r="P32" s="33">
        <f t="shared" si="0"/>
        <v>0</v>
      </c>
      <c r="Q32" s="33">
        <f t="shared" si="0"/>
        <v>0</v>
      </c>
      <c r="R32" s="33">
        <f t="shared" si="0"/>
        <v>0</v>
      </c>
      <c r="S32" s="33">
        <f t="shared" si="0"/>
        <v>0</v>
      </c>
      <c r="T32" s="33" t="e">
        <f t="shared" si="0"/>
        <v>#REF!</v>
      </c>
      <c r="U32" s="33">
        <f t="shared" si="0"/>
        <v>0</v>
      </c>
      <c r="V32" s="33" t="e">
        <f t="shared" si="0"/>
        <v>#REF!</v>
      </c>
    </row>
    <row r="33" spans="1:22" s="13" customFormat="1" x14ac:dyDescent="0.25">
      <c r="A33" s="106" t="s">
        <v>18</v>
      </c>
      <c r="B33" s="106"/>
      <c r="C33" s="106"/>
      <c r="D33" s="30">
        <f t="shared" ref="D33:V33" si="1">D25+D32</f>
        <v>0</v>
      </c>
      <c r="E33" s="30">
        <f t="shared" si="1"/>
        <v>0</v>
      </c>
      <c r="F33" s="30">
        <f t="shared" si="1"/>
        <v>0</v>
      </c>
      <c r="G33" s="30">
        <f t="shared" si="1"/>
        <v>0</v>
      </c>
      <c r="H33" s="30">
        <f t="shared" si="1"/>
        <v>1109810</v>
      </c>
      <c r="I33" s="71">
        <f t="shared" si="1"/>
        <v>279969</v>
      </c>
      <c r="J33" s="30">
        <f t="shared" si="1"/>
        <v>15054</v>
      </c>
      <c r="K33" s="71">
        <f t="shared" si="1"/>
        <v>6720</v>
      </c>
      <c r="L33" s="71">
        <f t="shared" si="1"/>
        <v>374898</v>
      </c>
      <c r="M33" s="71">
        <f t="shared" si="1"/>
        <v>0</v>
      </c>
      <c r="N33" s="30">
        <f t="shared" si="1"/>
        <v>287293</v>
      </c>
      <c r="O33" s="30">
        <f t="shared" si="1"/>
        <v>136195</v>
      </c>
      <c r="P33" s="30">
        <f t="shared" si="1"/>
        <v>502</v>
      </c>
      <c r="Q33" s="30">
        <f t="shared" si="1"/>
        <v>9</v>
      </c>
      <c r="R33" s="30">
        <f t="shared" si="1"/>
        <v>0</v>
      </c>
      <c r="S33" s="30">
        <f t="shared" si="1"/>
        <v>0</v>
      </c>
      <c r="T33" s="30" t="e">
        <f t="shared" si="1"/>
        <v>#REF!</v>
      </c>
      <c r="U33" s="30">
        <f t="shared" si="1"/>
        <v>0</v>
      </c>
      <c r="V33" s="30" t="e">
        <f t="shared" si="1"/>
        <v>#REF!</v>
      </c>
    </row>
    <row r="34" spans="1:22" s="13" customFormat="1" ht="15" hidden="1" customHeight="1" x14ac:dyDescent="0.25">
      <c r="A34" s="108" t="s">
        <v>34</v>
      </c>
      <c r="B34" s="108"/>
      <c r="C34" s="108"/>
      <c r="D34" s="30"/>
      <c r="E34" s="30"/>
      <c r="F34" s="30"/>
      <c r="G34" s="30"/>
      <c r="H34" s="43"/>
      <c r="I34" s="71"/>
      <c r="J34" s="30"/>
      <c r="K34" s="71"/>
      <c r="L34" s="71"/>
      <c r="M34" s="71"/>
      <c r="N34" s="30"/>
      <c r="O34" s="30"/>
      <c r="P34" s="30"/>
      <c r="Q34" s="30"/>
      <c r="R34" s="23"/>
      <c r="S34" s="23"/>
      <c r="T34" s="23"/>
      <c r="U34" s="23"/>
      <c r="V34" s="23"/>
    </row>
    <row r="35" spans="1:22" s="13" customFormat="1" hidden="1" x14ac:dyDescent="0.25">
      <c r="A35" s="102" t="s">
        <v>35</v>
      </c>
      <c r="B35" s="102"/>
      <c r="C35" s="102"/>
      <c r="D35" s="30"/>
      <c r="E35" s="30"/>
      <c r="F35" s="30"/>
      <c r="G35" s="30"/>
      <c r="H35" s="30">
        <f>H33*H34</f>
        <v>0</v>
      </c>
      <c r="I35" s="71"/>
      <c r="J35" s="30"/>
      <c r="K35" s="71"/>
      <c r="L35" s="71"/>
      <c r="M35" s="71"/>
      <c r="N35" s="30"/>
      <c r="O35" s="30"/>
      <c r="P35" s="30"/>
      <c r="Q35" s="30"/>
      <c r="R35" s="23"/>
      <c r="S35" s="23"/>
      <c r="T35" s="23"/>
      <c r="U35" s="23"/>
      <c r="V35" s="23"/>
    </row>
    <row r="36" spans="1:22" s="13" customFormat="1" x14ac:dyDescent="0.25">
      <c r="A36" s="23"/>
      <c r="B36" s="23" t="s">
        <v>2</v>
      </c>
      <c r="C36" s="22"/>
      <c r="D36" s="22"/>
      <c r="E36" s="15"/>
      <c r="F36" s="24"/>
      <c r="G36" s="15"/>
      <c r="H36" s="25">
        <f>H33*20%</f>
        <v>221962</v>
      </c>
      <c r="I36" s="69"/>
      <c r="J36" s="15"/>
      <c r="K36" s="69"/>
      <c r="L36" s="69"/>
      <c r="M36" s="69"/>
      <c r="N36" s="15"/>
      <c r="O36" s="15"/>
      <c r="P36" s="15"/>
      <c r="Q36" s="15"/>
      <c r="R36" s="23"/>
      <c r="S36" s="23"/>
      <c r="T36" s="23"/>
      <c r="U36" s="23"/>
      <c r="V36" s="23"/>
    </row>
    <row r="37" spans="1:22" s="13" customFormat="1" x14ac:dyDescent="0.25">
      <c r="A37" s="23"/>
      <c r="B37" s="23" t="s">
        <v>3</v>
      </c>
      <c r="C37" s="22"/>
      <c r="D37" s="22"/>
      <c r="E37" s="15"/>
      <c r="F37" s="24"/>
      <c r="G37" s="15"/>
      <c r="H37" s="25">
        <f>H33+H36</f>
        <v>1331772</v>
      </c>
      <c r="I37" s="69"/>
      <c r="J37" s="15"/>
      <c r="K37" s="69"/>
      <c r="L37" s="69"/>
      <c r="M37" s="69"/>
      <c r="N37" s="15"/>
      <c r="O37" s="15"/>
      <c r="P37" s="15"/>
      <c r="Q37" s="15"/>
      <c r="R37" s="23"/>
      <c r="S37" s="23"/>
      <c r="T37" s="23"/>
      <c r="U37" s="23"/>
      <c r="V37" s="23"/>
    </row>
    <row r="38" spans="1:22" hidden="1" x14ac:dyDescent="0.25">
      <c r="A38" s="107" t="s">
        <v>19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23"/>
      <c r="S38" s="23"/>
      <c r="T38" s="23"/>
      <c r="U38" s="23"/>
      <c r="V38" s="23"/>
    </row>
    <row r="39" spans="1:22" ht="15" hidden="1" customHeight="1" x14ac:dyDescent="0.25">
      <c r="A39" s="49" t="s">
        <v>11</v>
      </c>
      <c r="B39" s="108" t="s">
        <v>12</v>
      </c>
      <c r="C39" s="108"/>
      <c r="D39" s="26"/>
      <c r="E39" s="21"/>
      <c r="F39" s="27"/>
      <c r="G39" s="21"/>
      <c r="H39" s="20" t="e">
        <f>#REF!</f>
        <v>#REF!</v>
      </c>
      <c r="I39" s="21"/>
      <c r="J39" s="21"/>
      <c r="K39" s="21"/>
      <c r="L39" s="21"/>
      <c r="M39" s="21"/>
      <c r="N39" s="21"/>
      <c r="O39" s="21"/>
      <c r="P39" s="21"/>
      <c r="Q39" s="21"/>
      <c r="R39" s="23"/>
      <c r="S39" s="23"/>
      <c r="T39" s="23"/>
      <c r="U39" s="23"/>
      <c r="V39" s="23"/>
    </row>
    <row r="40" spans="1:22" ht="13.5" hidden="1" customHeight="1" x14ac:dyDescent="0.25">
      <c r="A40" s="104" t="s">
        <v>6</v>
      </c>
      <c r="B40" s="104"/>
      <c r="C40" s="104"/>
      <c r="D40" s="104"/>
      <c r="E40" s="104"/>
      <c r="F40" s="104"/>
      <c r="G40" s="19"/>
      <c r="H40" s="20">
        <f>E33*6.21+16</f>
        <v>16</v>
      </c>
      <c r="I40" s="21"/>
      <c r="J40" s="21"/>
      <c r="K40" s="21"/>
      <c r="L40" s="21"/>
      <c r="M40" s="21"/>
      <c r="N40" s="21"/>
      <c r="O40" s="21"/>
      <c r="P40" s="21"/>
      <c r="Q40" s="21"/>
      <c r="R40" s="23"/>
      <c r="S40" s="23"/>
      <c r="T40" s="23"/>
      <c r="U40" s="23"/>
      <c r="V40" s="23"/>
    </row>
    <row r="41" spans="1:22" ht="13.5" hidden="1" customHeight="1" x14ac:dyDescent="0.25">
      <c r="A41" s="104" t="s">
        <v>13</v>
      </c>
      <c r="B41" s="104"/>
      <c r="C41" s="104"/>
      <c r="D41" s="104"/>
      <c r="E41" s="104"/>
      <c r="F41" s="104"/>
      <c r="G41" s="19"/>
      <c r="H41" s="20">
        <f>F33*5.19+1</f>
        <v>1</v>
      </c>
      <c r="I41" s="21"/>
      <c r="J41" s="21"/>
      <c r="K41" s="21"/>
      <c r="L41" s="21"/>
      <c r="M41" s="21"/>
      <c r="N41" s="21"/>
      <c r="O41" s="21"/>
      <c r="P41" s="21"/>
      <c r="Q41" s="21"/>
      <c r="R41" s="23"/>
      <c r="S41" s="23"/>
      <c r="T41" s="23"/>
      <c r="U41" s="23"/>
      <c r="V41" s="23"/>
    </row>
    <row r="42" spans="1:22" ht="15.75" hidden="1" customHeight="1" x14ac:dyDescent="0.25">
      <c r="A42" s="23"/>
      <c r="B42" s="26" t="s">
        <v>37</v>
      </c>
      <c r="C42" s="34"/>
      <c r="D42" s="34">
        <f>D33</f>
        <v>0</v>
      </c>
      <c r="E42" s="34"/>
      <c r="F42" s="35"/>
      <c r="G42" s="34"/>
      <c r="H42" s="34">
        <f>H33+H40+H41</f>
        <v>1109827</v>
      </c>
      <c r="I42" s="34"/>
      <c r="J42" s="34"/>
      <c r="K42" s="34"/>
      <c r="L42" s="34"/>
      <c r="M42" s="34"/>
      <c r="N42" s="34"/>
      <c r="O42" s="34"/>
      <c r="P42" s="34"/>
      <c r="Q42" s="34"/>
      <c r="R42" s="42"/>
      <c r="S42" s="42"/>
      <c r="T42" s="42"/>
      <c r="U42" s="42"/>
      <c r="V42" s="42"/>
    </row>
    <row r="43" spans="1:22" s="10" customFormat="1" x14ac:dyDescent="0.25">
      <c r="A43" s="97" t="s">
        <v>41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3"/>
      <c r="R43" s="3"/>
      <c r="S43" s="3"/>
      <c r="T43" s="3"/>
      <c r="U43" s="3"/>
    </row>
    <row r="44" spans="1:22" s="10" customFormat="1" x14ac:dyDescent="0.25">
      <c r="A44" s="73"/>
      <c r="B44" s="58" t="s">
        <v>42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3"/>
      <c r="R44" s="3"/>
      <c r="S44" s="3"/>
      <c r="T44" s="3"/>
      <c r="U44" s="3"/>
    </row>
    <row r="45" spans="1:22" ht="15.75" x14ac:dyDescent="0.25">
      <c r="A45" s="6"/>
      <c r="B45" s="57" t="s">
        <v>43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22" ht="15.75" x14ac:dyDescent="0.25">
      <c r="A46" s="6"/>
      <c r="B46" s="57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7" spans="1:22" ht="15.75" x14ac:dyDescent="0.25">
      <c r="A47" s="6"/>
      <c r="B47" s="5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22" s="36" customFormat="1" ht="16.149999999999999" customHeight="1" x14ac:dyDescent="0.25">
      <c r="B48" s="17" t="s">
        <v>54</v>
      </c>
      <c r="C48" s="37"/>
      <c r="D48" s="72"/>
      <c r="E48" s="37"/>
      <c r="F48" s="95" t="s">
        <v>25</v>
      </c>
      <c r="G48" s="95"/>
      <c r="H48" s="60"/>
      <c r="I48" s="96" t="s">
        <v>55</v>
      </c>
      <c r="J48" s="96"/>
      <c r="K48" s="18"/>
      <c r="L48" s="18"/>
      <c r="M48" s="18"/>
      <c r="N48" s="18"/>
      <c r="O48" s="18"/>
      <c r="P48" s="18"/>
      <c r="Q48" s="3"/>
      <c r="R48" s="3"/>
      <c r="S48" s="3"/>
      <c r="T48" s="3"/>
      <c r="U48" s="3"/>
    </row>
    <row r="49" spans="2:21" s="36" customFormat="1" ht="16.5" customHeight="1" x14ac:dyDescent="0.25">
      <c r="B49" s="17"/>
      <c r="C49" s="18"/>
      <c r="D49" s="18"/>
      <c r="E49" s="59"/>
      <c r="F49" s="18"/>
      <c r="G49" s="39"/>
      <c r="H49" s="38"/>
      <c r="I49" s="18"/>
      <c r="J49" s="18"/>
      <c r="K49" s="18"/>
      <c r="L49" s="18"/>
      <c r="M49" s="18"/>
      <c r="N49" s="18"/>
      <c r="O49" s="18"/>
      <c r="P49" s="18"/>
      <c r="Q49" s="3"/>
      <c r="R49" s="3"/>
      <c r="S49" s="3"/>
      <c r="T49" s="3"/>
      <c r="U49" s="3"/>
    </row>
    <row r="50" spans="2:21" s="36" customFormat="1" ht="19.5" customHeight="1" x14ac:dyDescent="0.25">
      <c r="B50" s="17" t="s">
        <v>48</v>
      </c>
      <c r="C50" s="89"/>
      <c r="D50" s="88"/>
      <c r="E50" s="89"/>
      <c r="F50" s="95" t="s">
        <v>25</v>
      </c>
      <c r="G50" s="95"/>
      <c r="H50" s="90"/>
      <c r="I50" s="96" t="s">
        <v>49</v>
      </c>
      <c r="J50" s="96"/>
      <c r="K50" s="18"/>
      <c r="L50" s="18"/>
      <c r="M50" s="18"/>
      <c r="N50" s="18"/>
      <c r="O50" s="18"/>
      <c r="P50" s="18"/>
      <c r="Q50" s="3"/>
      <c r="R50" s="3"/>
      <c r="S50" s="3"/>
      <c r="T50" s="3"/>
      <c r="U50" s="3"/>
    </row>
    <row r="51" spans="2:21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2:21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21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21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21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21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21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21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21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21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21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21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21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21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</sheetData>
  <mergeCells count="45">
    <mergeCell ref="A8:Q8"/>
    <mergeCell ref="A29:C29"/>
    <mergeCell ref="A34:C34"/>
    <mergeCell ref="M2:Q2"/>
    <mergeCell ref="R15:V15"/>
    <mergeCell ref="R16:R17"/>
    <mergeCell ref="S16:V16"/>
    <mergeCell ref="A10:B10"/>
    <mergeCell ref="C10:D10"/>
    <mergeCell ref="C13:H13"/>
    <mergeCell ref="A14:P14"/>
    <mergeCell ref="A11:B11"/>
    <mergeCell ref="C11:D11"/>
    <mergeCell ref="A13:B13"/>
    <mergeCell ref="A6:U6"/>
    <mergeCell ref="A7:U7"/>
    <mergeCell ref="A40:F40"/>
    <mergeCell ref="A25:C25"/>
    <mergeCell ref="A41:F41"/>
    <mergeCell ref="A33:C33"/>
    <mergeCell ref="B15:B17"/>
    <mergeCell ref="A38:Q38"/>
    <mergeCell ref="B39:C39"/>
    <mergeCell ref="I16:Q16"/>
    <mergeCell ref="D15:G15"/>
    <mergeCell ref="E16:G16"/>
    <mergeCell ref="A30:C30"/>
    <mergeCell ref="A32:C32"/>
    <mergeCell ref="A35:C35"/>
    <mergeCell ref="A26:C26"/>
    <mergeCell ref="A27:C27"/>
    <mergeCell ref="A28:C28"/>
    <mergeCell ref="A12:B12"/>
    <mergeCell ref="C12:D12"/>
    <mergeCell ref="D16:D17"/>
    <mergeCell ref="H16:H17"/>
    <mergeCell ref="A19:C19"/>
    <mergeCell ref="H15:Q15"/>
    <mergeCell ref="A15:A17"/>
    <mergeCell ref="C15:C17"/>
    <mergeCell ref="F50:G50"/>
    <mergeCell ref="I50:J50"/>
    <mergeCell ref="A43:P43"/>
    <mergeCell ref="F48:G48"/>
    <mergeCell ref="I48:J48"/>
  </mergeCells>
  <pageMargins left="0.59055118110236227" right="0.39370078740157483" top="0.78740157480314965" bottom="0.59055118110236227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2022-06-03T06:58:11Z</dcterms:modified>
</cp:coreProperties>
</file>