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6" i="60" l="1"/>
  <c r="H22" i="60" l="1"/>
  <c r="M29" i="60" l="1"/>
  <c r="L29" i="60"/>
  <c r="L22" i="60" l="1"/>
  <c r="L30" i="60" s="1"/>
  <c r="M22" i="60"/>
  <c r="M30" i="60" s="1"/>
  <c r="K29" i="60" l="1"/>
  <c r="N29" i="60"/>
  <c r="O29" i="60"/>
  <c r="K22" i="60"/>
  <c r="K30" i="60" l="1"/>
  <c r="E22" i="60"/>
  <c r="F22" i="60"/>
  <c r="V28" i="60" l="1"/>
  <c r="V29" i="60" s="1"/>
  <c r="T28" i="60"/>
  <c r="T29" i="60" s="1"/>
  <c r="U29" i="60"/>
  <c r="U22" i="60"/>
  <c r="U30" i="60" l="1"/>
  <c r="Q29" i="60" l="1"/>
  <c r="P29" i="60"/>
  <c r="J29" i="60"/>
  <c r="I29" i="60"/>
  <c r="H29" i="60"/>
  <c r="H30" i="60" s="1"/>
  <c r="G29" i="60"/>
  <c r="F29" i="60"/>
  <c r="E29" i="60"/>
  <c r="D29" i="60"/>
  <c r="V22" i="60" l="1"/>
  <c r="V30" i="60" s="1"/>
  <c r="O22" i="60"/>
  <c r="O30" i="60" s="1"/>
  <c r="N22" i="60"/>
  <c r="N30" i="60" s="1"/>
  <c r="T22" i="60"/>
  <c r="T30" i="60" s="1"/>
  <c r="J22" i="60"/>
  <c r="J30" i="60" s="1"/>
  <c r="I22" i="60"/>
  <c r="I30" i="60" s="1"/>
  <c r="P22" i="60"/>
  <c r="P30" i="60" s="1"/>
  <c r="Q22" i="60"/>
  <c r="Q30" i="60" s="1"/>
  <c r="D22" i="60" l="1"/>
  <c r="D30" i="60" s="1"/>
  <c r="H33" i="60" l="1"/>
  <c r="H34" i="60" s="1"/>
  <c r="H32" i="60"/>
  <c r="F30" i="60"/>
  <c r="H38" i="60" s="1"/>
  <c r="G22" i="60"/>
  <c r="G30" i="60" s="1"/>
  <c r="E30" i="60" l="1"/>
  <c r="H37" i="60" s="1"/>
  <c r="H39" i="60" s="1"/>
  <c r="S22" i="60"/>
  <c r="R22" i="60"/>
  <c r="D39" i="60"/>
  <c r="S29" i="60" l="1"/>
  <c r="S30" i="60" s="1"/>
  <c r="R29" i="60"/>
  <c r="R30" i="60" s="1"/>
  <c r="H36" i="60"/>
</calcChain>
</file>

<file path=xl/sharedStrings.xml><?xml version="1.0" encoding="utf-8"?>
<sst xmlns="http://schemas.openxmlformats.org/spreadsheetml/2006/main" count="77" uniqueCount="70">
  <si>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</si>
  <si>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</si>
  <si>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</si>
  <si>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</si>
  <si>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</si>
  <si>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</si>
  <si>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</si>
  <si>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</si>
  <si>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</si>
  <si>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</si>
  <si>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</si>
  <si>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</si>
  <si>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</si>
  <si>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</si>
  <si>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</si>
  <si>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</si>
  <si>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</si>
  <si>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</si>
  <si>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</si>
  <si>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</si>
  <si>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</si>
  <si>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</si>
  <si>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</si>
  <si>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</si>
  <si>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</si>
  <si>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</si>
  <si>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</si>
  <si>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</si>
  <si>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</si>
  <si>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</si>
  <si>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</si>
  <si>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</si>
  <si>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</si>
  <si>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</si>
  <si>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</si>
  <si>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</si>
  <si>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</si>
  <si>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</si>
  <si>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</si>
  <si>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</si>
  <si>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</si>
  <si>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</si>
  <si>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</si>
  <si>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</si>
  <si>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</si>
  <si>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ОЗП</t>
  </si>
  <si>
    <t>в т.ч. ЗПМ</t>
  </si>
  <si>
    <t>в том числе:</t>
  </si>
  <si>
    <t>Инженер ОПР ЦОР-ТИ</t>
  </si>
  <si>
    <t>Г.Г. Бабенко</t>
  </si>
  <si>
    <t>Зимнее удорожание (_8,46%)</t>
  </si>
  <si>
    <t>Непр.  работы и затраты (_1,5%)</t>
  </si>
  <si>
    <t>3/2021</t>
  </si>
  <si>
    <t>"______ " __________________2022г</t>
  </si>
  <si>
    <t>Начальник ОПР ЦОР-ТИ</t>
  </si>
  <si>
    <t>Н.М. Шадрина</t>
  </si>
  <si>
    <t>Индекс-дефлятор на материалы и ЭММ на 4 кв.2022г</t>
  </si>
  <si>
    <t>Ремонт cанитарного узла насосной тепловой станции  ж/район "Бикей"  (РТС-1), инв. № ИЭ14800000064</t>
  </si>
  <si>
    <t>Ремонт санитарного узла ПНС-5 насосной станции подкачки тепловых сетей (РТС-1) , инв. № ИЭ14800000065</t>
  </si>
  <si>
    <t>Ремонт душевой цокольного этажа административного здания с гаражом (РТС-1),  инв. № ИЭ14800000010</t>
  </si>
  <si>
    <t>19-22</t>
  </si>
  <si>
    <t>20-22</t>
  </si>
  <si>
    <t>22-22</t>
  </si>
  <si>
    <t xml:space="preserve"> ________________________ В.М. Линейцев</t>
  </si>
  <si>
    <t>Заместитель директора филиала- технический директор участка теплоисточники и теплосети ТЭЦ-6                                                                                         ООО "Байкальская энергетическая компания"</t>
  </si>
  <si>
    <t xml:space="preserve">по объекту : Выполнение работ по   ремонту санитарно-бытовых помещений РТС-1  на филиале ТЭЦ-6 ТИиТС в г. Братске </t>
  </si>
  <si>
    <t>Основание: Ведомость объемов работ № 19-22; 20-22; 22-22 , утвержденный  Заместителем директора филиала- техническим директором участка теплоисточники и теплосети ТЭЦ-6                                                                        ООО "Байкальская энергетическая компания" В.М. Линейцевым от 04.05.2022г.</t>
  </si>
  <si>
    <t>2,79%, 1,63%</t>
  </si>
  <si>
    <t>Составлен в ценах по состоянию на 3кв. 2021г. (ОЗП и ЭММ на 2 кв.2022г)</t>
  </si>
  <si>
    <t>Расчет начальной (максимальной)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</si>
</sst>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\ _₽"/>
    <numFmt numFmtId="169" formatCode="#,##0.00\ _₽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8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0" fontId="29" fillId="0" borderId="3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3" fontId="24" fillId="0" borderId="1" xfId="45" applyNumberFormat="1" applyFont="1" applyFill="1" applyBorder="1" applyAlignment="1">
      <alignment horizontal="center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3" fontId="24" fillId="2" borderId="1" xfId="45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36" fillId="2" borderId="7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wrapText="1"/>
    </xf>
    <xf numFmtId="3" fontId="29" fillId="0" borderId="3" xfId="0" applyNumberFormat="1" applyFont="1" applyBorder="1" applyAlignment="1">
      <alignment horizontal="center" wrapText="1"/>
    </xf>
    <xf numFmtId="0" fontId="29" fillId="0" borderId="3" xfId="0" applyFont="1" applyBorder="1" applyAlignment="1">
      <alignment horizontal="center"/>
    </xf>
    <xf numFmtId="49" fontId="24" fillId="2" borderId="1" xfId="0" applyNumberFormat="1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/>
    </xf>
    <xf numFmtId="10" fontId="8" fillId="2" borderId="2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3" fontId="29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9"/>
  <sheetViews>
    <sheetView tabSelected="1" view="pageBreakPreview" zoomScaleNormal="75" zoomScaleSheetLayoutView="100" zoomScalePageLayoutView="70" workbookViewId="0">
      <selection activeCell="Y8" sqref="Y8"/>
    </sheetView>
  </sheetViews>
  <sheetFormatPr defaultColWidth="9.140625" defaultRowHeight="15" outlineLevelCol="1" x14ac:dyDescent="0.25"/>
  <cols>
    <col min="1" max="1" width="4.28515625" style="3" customWidth="1"/>
    <col min="2" max="2" width="41.285156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5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2"/>
      <c r="B1" s="43"/>
      <c r="C1" s="44"/>
      <c r="F1" s="45"/>
      <c r="M1" s="48" t="s">
        <v>30</v>
      </c>
      <c r="O1" s="49"/>
      <c r="P1" s="49"/>
    </row>
    <row r="2" spans="1:22" s="4" customFormat="1" ht="48.75" customHeight="1" x14ac:dyDescent="0.25">
      <c r="A2" s="42"/>
      <c r="B2" s="43"/>
      <c r="C2" s="44"/>
      <c r="F2" s="45"/>
      <c r="M2" s="95" t="s">
        <v>64</v>
      </c>
      <c r="N2" s="95"/>
      <c r="O2" s="95"/>
      <c r="P2" s="95"/>
      <c r="Q2" s="95"/>
    </row>
    <row r="3" spans="1:22" s="4" customFormat="1" ht="16.5" customHeight="1" x14ac:dyDescent="0.25">
      <c r="A3" s="42"/>
      <c r="B3" s="43"/>
      <c r="C3" s="44"/>
      <c r="F3" s="46"/>
      <c r="G3" s="46"/>
      <c r="M3" s="50" t="s">
        <v>63</v>
      </c>
      <c r="O3" s="50"/>
      <c r="P3" s="50"/>
    </row>
    <row r="4" spans="1:22" s="4" customFormat="1" ht="17.25" customHeight="1" x14ac:dyDescent="0.25">
      <c r="A4" s="42"/>
      <c r="B4" s="43"/>
      <c r="C4" s="44"/>
      <c r="F4" s="46"/>
      <c r="G4" s="46"/>
      <c r="M4" s="48" t="s">
        <v>53</v>
      </c>
      <c r="O4" s="51"/>
      <c r="P4" s="51"/>
    </row>
    <row r="5" spans="1:22" s="36" customFormat="1" ht="18" customHeight="1" x14ac:dyDescent="0.25">
      <c r="A5" s="103" t="s">
        <v>69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</row>
    <row r="6" spans="1:22" s="36" customFormat="1" ht="18" customHeight="1" x14ac:dyDescent="0.25">
      <c r="A6" s="104" t="s">
        <v>65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2" ht="30.75" customHeight="1" x14ac:dyDescent="0.25">
      <c r="A7" s="90" t="s">
        <v>66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22" ht="13.9" customHeight="1" x14ac:dyDescent="0.25">
      <c r="A8" s="7" t="s">
        <v>4</v>
      </c>
      <c r="B8" s="8"/>
      <c r="C8" s="8"/>
      <c r="D8" s="8"/>
      <c r="E8" s="10"/>
      <c r="F8" s="11"/>
      <c r="G8" s="10"/>
      <c r="H8" s="10"/>
      <c r="I8" s="9"/>
      <c r="J8" s="9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2" s="10" customFormat="1" ht="15" customHeight="1" x14ac:dyDescent="0.2">
      <c r="A9" s="98" t="s">
        <v>22</v>
      </c>
      <c r="B9" s="98"/>
      <c r="C9" s="99" t="s">
        <v>52</v>
      </c>
      <c r="D9" s="99"/>
      <c r="E9" s="80"/>
      <c r="F9" s="81"/>
      <c r="G9" s="80"/>
      <c r="H9" s="80"/>
      <c r="I9" s="12"/>
      <c r="J9" s="12"/>
      <c r="M9" s="59"/>
      <c r="N9" s="58"/>
      <c r="O9" s="58"/>
      <c r="P9" s="60"/>
    </row>
    <row r="10" spans="1:22" s="10" customFormat="1" ht="15.75" customHeight="1" x14ac:dyDescent="0.2">
      <c r="A10" s="98" t="s">
        <v>17</v>
      </c>
      <c r="B10" s="98"/>
      <c r="C10" s="99"/>
      <c r="D10" s="99"/>
      <c r="E10" s="80"/>
      <c r="F10" s="81"/>
      <c r="G10" s="80"/>
      <c r="H10" s="80"/>
      <c r="I10" s="7"/>
      <c r="J10" s="7"/>
      <c r="M10" s="59"/>
      <c r="N10" s="58"/>
      <c r="O10" s="58"/>
      <c r="P10" s="60"/>
    </row>
    <row r="11" spans="1:22" s="10" customFormat="1" ht="19.149999999999999" customHeight="1" x14ac:dyDescent="0.25">
      <c r="A11" s="98" t="s">
        <v>27</v>
      </c>
      <c r="B11" s="98"/>
      <c r="C11" s="113"/>
      <c r="D11" s="113"/>
      <c r="E11" s="80"/>
      <c r="F11" s="81"/>
      <c r="G11" s="80"/>
      <c r="H11" s="82"/>
      <c r="I11" s="7"/>
      <c r="J11" s="7"/>
      <c r="M11" s="59"/>
      <c r="N11" s="58"/>
      <c r="O11" s="58"/>
      <c r="P11" s="60"/>
    </row>
    <row r="12" spans="1:22" s="10" customFormat="1" ht="12.75" customHeight="1" x14ac:dyDescent="0.2">
      <c r="A12" s="102" t="s">
        <v>56</v>
      </c>
      <c r="B12" s="102"/>
      <c r="C12" s="100" t="s">
        <v>67</v>
      </c>
      <c r="D12" s="100"/>
      <c r="E12" s="100"/>
      <c r="F12" s="100"/>
      <c r="G12" s="100"/>
      <c r="H12" s="100"/>
      <c r="I12" s="53"/>
      <c r="J12" s="53"/>
      <c r="K12" s="53"/>
      <c r="L12" s="53"/>
      <c r="M12" s="53"/>
      <c r="N12" s="53"/>
      <c r="O12" s="53"/>
      <c r="P12" s="52"/>
    </row>
    <row r="13" spans="1:22" s="10" customFormat="1" ht="18.600000000000001" customHeight="1" x14ac:dyDescent="0.25">
      <c r="A13" s="101" t="s">
        <v>68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3"/>
      <c r="R13" s="3"/>
      <c r="S13" s="3"/>
      <c r="T13" s="3"/>
      <c r="U13" s="3"/>
    </row>
    <row r="14" spans="1:22" x14ac:dyDescent="0.25">
      <c r="A14" s="96" t="s">
        <v>31</v>
      </c>
      <c r="B14" s="96" t="s">
        <v>0</v>
      </c>
      <c r="C14" s="96" t="s">
        <v>1</v>
      </c>
      <c r="D14" s="96" t="s">
        <v>20</v>
      </c>
      <c r="E14" s="96"/>
      <c r="F14" s="96"/>
      <c r="G14" s="96"/>
      <c r="H14" s="96" t="s">
        <v>36</v>
      </c>
      <c r="I14" s="96"/>
      <c r="J14" s="96"/>
      <c r="K14" s="96"/>
      <c r="L14" s="96"/>
      <c r="M14" s="96"/>
      <c r="N14" s="96"/>
      <c r="O14" s="96"/>
      <c r="P14" s="96"/>
      <c r="Q14" s="96"/>
      <c r="R14" s="96" t="s">
        <v>32</v>
      </c>
      <c r="S14" s="96"/>
      <c r="T14" s="96"/>
      <c r="U14" s="96"/>
      <c r="V14" s="96"/>
    </row>
    <row r="15" spans="1:22" ht="15" customHeight="1" x14ac:dyDescent="0.25">
      <c r="A15" s="96"/>
      <c r="B15" s="96"/>
      <c r="C15" s="96"/>
      <c r="D15" s="96" t="s">
        <v>9</v>
      </c>
      <c r="E15" s="96" t="s">
        <v>16</v>
      </c>
      <c r="F15" s="96"/>
      <c r="G15" s="96"/>
      <c r="H15" s="97" t="s">
        <v>9</v>
      </c>
      <c r="I15" s="96" t="s">
        <v>47</v>
      </c>
      <c r="J15" s="96"/>
      <c r="K15" s="96"/>
      <c r="L15" s="96"/>
      <c r="M15" s="96"/>
      <c r="N15" s="96"/>
      <c r="O15" s="96"/>
      <c r="P15" s="96"/>
      <c r="Q15" s="96"/>
      <c r="R15" s="97" t="s">
        <v>9</v>
      </c>
      <c r="S15" s="96" t="s">
        <v>16</v>
      </c>
      <c r="T15" s="96"/>
      <c r="U15" s="96"/>
      <c r="V15" s="96"/>
    </row>
    <row r="16" spans="1:22" ht="27" customHeight="1" x14ac:dyDescent="0.25">
      <c r="A16" s="96"/>
      <c r="B16" s="96"/>
      <c r="C16" s="96"/>
      <c r="D16" s="96"/>
      <c r="E16" s="31" t="s">
        <v>6</v>
      </c>
      <c r="F16" s="31" t="s">
        <v>10</v>
      </c>
      <c r="G16" s="31" t="s">
        <v>23</v>
      </c>
      <c r="H16" s="97"/>
      <c r="I16" s="64" t="s">
        <v>45</v>
      </c>
      <c r="J16" s="61" t="s">
        <v>5</v>
      </c>
      <c r="K16" s="64" t="s">
        <v>46</v>
      </c>
      <c r="L16" s="64" t="s">
        <v>21</v>
      </c>
      <c r="M16" s="84" t="s">
        <v>15</v>
      </c>
      <c r="N16" s="62" t="s">
        <v>7</v>
      </c>
      <c r="O16" s="62" t="s">
        <v>8</v>
      </c>
      <c r="P16" s="62" t="s">
        <v>39</v>
      </c>
      <c r="Q16" s="63" t="s">
        <v>40</v>
      </c>
      <c r="R16" s="97"/>
      <c r="S16" s="38" t="s">
        <v>33</v>
      </c>
      <c r="T16" s="38" t="s">
        <v>21</v>
      </c>
      <c r="U16" s="38" t="s">
        <v>15</v>
      </c>
      <c r="V16" s="32" t="s">
        <v>14</v>
      </c>
    </row>
    <row r="17" spans="1:22" ht="15.75" customHeight="1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4</v>
      </c>
      <c r="I17" s="65">
        <v>5</v>
      </c>
      <c r="J17" s="31">
        <v>6</v>
      </c>
      <c r="K17" s="65">
        <v>7</v>
      </c>
      <c r="L17" s="65">
        <v>8</v>
      </c>
      <c r="M17" s="65">
        <v>9</v>
      </c>
      <c r="N17" s="31">
        <v>10</v>
      </c>
      <c r="O17" s="31">
        <v>11</v>
      </c>
      <c r="P17" s="31">
        <v>12</v>
      </c>
      <c r="Q17" s="31">
        <v>13</v>
      </c>
      <c r="R17" s="38">
        <v>12</v>
      </c>
      <c r="S17" s="38">
        <v>13</v>
      </c>
      <c r="T17" s="38">
        <v>14</v>
      </c>
      <c r="U17" s="38">
        <v>15</v>
      </c>
      <c r="V17" s="38">
        <v>16</v>
      </c>
    </row>
    <row r="18" spans="1:22" s="13" customFormat="1" ht="15" customHeight="1" x14ac:dyDescent="0.25">
      <c r="A18" s="109" t="s">
        <v>24</v>
      </c>
      <c r="B18" s="109"/>
      <c r="C18" s="109"/>
      <c r="D18" s="31"/>
      <c r="E18" s="31"/>
      <c r="F18" s="31"/>
      <c r="G18" s="31"/>
      <c r="H18" s="31"/>
      <c r="I18" s="65"/>
      <c r="J18" s="31"/>
      <c r="K18" s="65"/>
      <c r="L18" s="65"/>
      <c r="M18" s="65"/>
      <c r="N18" s="31"/>
      <c r="O18" s="31"/>
      <c r="P18" s="31"/>
      <c r="Q18" s="31"/>
      <c r="R18" s="38"/>
      <c r="S18" s="38"/>
      <c r="T18" s="38"/>
      <c r="U18" s="38"/>
      <c r="V18" s="38"/>
    </row>
    <row r="19" spans="1:22" s="77" customFormat="1" ht="43.5" customHeight="1" x14ac:dyDescent="0.25">
      <c r="A19" s="78">
        <v>1</v>
      </c>
      <c r="B19" s="83" t="s">
        <v>57</v>
      </c>
      <c r="C19" s="88" t="s">
        <v>60</v>
      </c>
      <c r="D19" s="73"/>
      <c r="E19" s="73"/>
      <c r="F19" s="74"/>
      <c r="G19" s="73"/>
      <c r="H19" s="89">
        <v>276235</v>
      </c>
      <c r="I19" s="75">
        <v>62601</v>
      </c>
      <c r="J19" s="73">
        <v>15377</v>
      </c>
      <c r="K19" s="75">
        <v>743</v>
      </c>
      <c r="L19" s="72">
        <v>99106</v>
      </c>
      <c r="M19" s="75">
        <v>0</v>
      </c>
      <c r="N19" s="73">
        <v>64160</v>
      </c>
      <c r="O19" s="73">
        <v>30909</v>
      </c>
      <c r="P19" s="73">
        <v>109</v>
      </c>
      <c r="Q19" s="73">
        <v>2</v>
      </c>
      <c r="R19" s="76"/>
      <c r="S19" s="76"/>
      <c r="T19" s="76"/>
      <c r="U19" s="76"/>
      <c r="V19" s="76"/>
    </row>
    <row r="20" spans="1:22" s="77" customFormat="1" ht="40.5" customHeight="1" x14ac:dyDescent="0.25">
      <c r="A20" s="78">
        <v>2</v>
      </c>
      <c r="B20" s="79" t="s">
        <v>58</v>
      </c>
      <c r="C20" s="88" t="s">
        <v>61</v>
      </c>
      <c r="D20" s="73"/>
      <c r="E20" s="73"/>
      <c r="F20" s="74"/>
      <c r="G20" s="73"/>
      <c r="H20" s="89">
        <v>321799</v>
      </c>
      <c r="I20" s="75">
        <v>78358</v>
      </c>
      <c r="J20" s="73">
        <v>3763</v>
      </c>
      <c r="K20" s="75">
        <v>1713</v>
      </c>
      <c r="L20" s="72">
        <v>113533</v>
      </c>
      <c r="M20" s="75">
        <v>0</v>
      </c>
      <c r="N20" s="73">
        <v>82635</v>
      </c>
      <c r="O20" s="73">
        <v>38754</v>
      </c>
      <c r="P20" s="73">
        <v>144</v>
      </c>
      <c r="Q20" s="73">
        <v>2</v>
      </c>
      <c r="R20" s="76"/>
      <c r="S20" s="76"/>
      <c r="T20" s="76"/>
      <c r="U20" s="76"/>
      <c r="V20" s="76"/>
    </row>
    <row r="21" spans="1:22" s="77" customFormat="1" ht="45.75" customHeight="1" x14ac:dyDescent="0.25">
      <c r="A21" s="78">
        <v>3</v>
      </c>
      <c r="B21" s="79" t="s">
        <v>59</v>
      </c>
      <c r="C21" s="88" t="s">
        <v>62</v>
      </c>
      <c r="D21" s="73"/>
      <c r="E21" s="73"/>
      <c r="F21" s="74"/>
      <c r="G21" s="73"/>
      <c r="H21" s="89">
        <v>920434</v>
      </c>
      <c r="I21" s="75">
        <v>216857</v>
      </c>
      <c r="J21" s="73">
        <v>13008</v>
      </c>
      <c r="K21" s="75">
        <v>2705</v>
      </c>
      <c r="L21" s="72">
        <v>349310</v>
      </c>
      <c r="M21" s="75">
        <v>0</v>
      </c>
      <c r="N21" s="73">
        <v>222101</v>
      </c>
      <c r="O21" s="73">
        <v>105556</v>
      </c>
      <c r="P21" s="73">
        <v>393</v>
      </c>
      <c r="Q21" s="73">
        <v>4</v>
      </c>
      <c r="R21" s="76"/>
      <c r="S21" s="76"/>
      <c r="T21" s="76"/>
      <c r="U21" s="76"/>
      <c r="V21" s="76"/>
    </row>
    <row r="22" spans="1:22" s="13" customFormat="1" x14ac:dyDescent="0.25">
      <c r="A22" s="106" t="s">
        <v>26</v>
      </c>
      <c r="B22" s="106"/>
      <c r="C22" s="106"/>
      <c r="D22" s="33">
        <f t="shared" ref="D22:V22" si="0">SUM(D19:D21)</f>
        <v>0</v>
      </c>
      <c r="E22" s="33">
        <f t="shared" si="0"/>
        <v>0</v>
      </c>
      <c r="F22" s="33">
        <f t="shared" si="0"/>
        <v>0</v>
      </c>
      <c r="G22" s="33">
        <f t="shared" si="0"/>
        <v>0</v>
      </c>
      <c r="H22" s="33">
        <f t="shared" si="0"/>
        <v>1518468</v>
      </c>
      <c r="I22" s="67">
        <f t="shared" si="0"/>
        <v>357816</v>
      </c>
      <c r="J22" s="33">
        <f t="shared" si="0"/>
        <v>32148</v>
      </c>
      <c r="K22" s="67">
        <f t="shared" si="0"/>
        <v>5161</v>
      </c>
      <c r="L22" s="67">
        <f t="shared" si="0"/>
        <v>561949</v>
      </c>
      <c r="M22" s="67">
        <f t="shared" si="0"/>
        <v>0</v>
      </c>
      <c r="N22" s="33">
        <f t="shared" si="0"/>
        <v>368896</v>
      </c>
      <c r="O22" s="33">
        <f t="shared" si="0"/>
        <v>175219</v>
      </c>
      <c r="P22" s="33">
        <f t="shared" si="0"/>
        <v>646</v>
      </c>
      <c r="Q22" s="33">
        <f t="shared" si="0"/>
        <v>8</v>
      </c>
      <c r="R22" s="39">
        <f t="shared" si="0"/>
        <v>0</v>
      </c>
      <c r="S22" s="39">
        <f t="shared" si="0"/>
        <v>0</v>
      </c>
      <c r="T22" s="39">
        <f t="shared" si="0"/>
        <v>0</v>
      </c>
      <c r="U22" s="39">
        <f t="shared" si="0"/>
        <v>0</v>
      </c>
      <c r="V22" s="39">
        <f t="shared" si="0"/>
        <v>0</v>
      </c>
    </row>
    <row r="23" spans="1:22" s="13" customFormat="1" ht="12.75" customHeight="1" x14ac:dyDescent="0.25">
      <c r="A23" s="110" t="s">
        <v>38</v>
      </c>
      <c r="B23" s="111"/>
      <c r="C23" s="112"/>
      <c r="D23" s="33"/>
      <c r="E23" s="33"/>
      <c r="F23" s="33"/>
      <c r="G23" s="33"/>
      <c r="H23" s="33"/>
      <c r="I23" s="67"/>
      <c r="J23" s="33"/>
      <c r="K23" s="67"/>
      <c r="L23" s="67"/>
      <c r="M23" s="67"/>
      <c r="N23" s="33"/>
      <c r="O23" s="33"/>
      <c r="P23" s="33"/>
      <c r="Q23" s="33"/>
      <c r="R23" s="54"/>
      <c r="S23" s="54"/>
      <c r="T23" s="54"/>
      <c r="U23" s="54"/>
      <c r="V23" s="54"/>
    </row>
    <row r="24" spans="1:22" s="13" customFormat="1" x14ac:dyDescent="0.25">
      <c r="A24" s="91" t="s">
        <v>44</v>
      </c>
      <c r="B24" s="92"/>
      <c r="C24" s="93"/>
      <c r="D24" s="33"/>
      <c r="E24" s="33"/>
      <c r="F24" s="33"/>
      <c r="G24" s="33"/>
      <c r="H24" s="33"/>
      <c r="I24" s="67"/>
      <c r="J24" s="33"/>
      <c r="K24" s="67"/>
      <c r="L24" s="67"/>
      <c r="M24" s="67"/>
      <c r="N24" s="33"/>
      <c r="O24" s="33"/>
      <c r="P24" s="33"/>
      <c r="Q24" s="33"/>
      <c r="R24" s="54"/>
      <c r="S24" s="54"/>
      <c r="T24" s="54"/>
      <c r="U24" s="54"/>
      <c r="V24" s="54"/>
    </row>
    <row r="25" spans="1:22" s="13" customFormat="1" x14ac:dyDescent="0.25">
      <c r="A25" s="91" t="s">
        <v>50</v>
      </c>
      <c r="B25" s="92"/>
      <c r="C25" s="93"/>
      <c r="D25" s="33"/>
      <c r="E25" s="33"/>
      <c r="F25" s="33"/>
      <c r="G25" s="33"/>
      <c r="H25" s="33"/>
      <c r="I25" s="67"/>
      <c r="J25" s="33"/>
      <c r="K25" s="67"/>
      <c r="L25" s="67"/>
      <c r="M25" s="67"/>
      <c r="N25" s="33"/>
      <c r="O25" s="33"/>
      <c r="P25" s="33"/>
      <c r="Q25" s="33"/>
      <c r="R25" s="54"/>
      <c r="S25" s="54"/>
      <c r="T25" s="54"/>
      <c r="U25" s="54"/>
      <c r="V25" s="54"/>
    </row>
    <row r="26" spans="1:22" s="13" customFormat="1" x14ac:dyDescent="0.25">
      <c r="A26" s="91" t="s">
        <v>51</v>
      </c>
      <c r="B26" s="92"/>
      <c r="C26" s="93"/>
      <c r="D26" s="33"/>
      <c r="E26" s="33"/>
      <c r="F26" s="33"/>
      <c r="G26" s="33"/>
      <c r="H26" s="67">
        <f>4082+4756+13602</f>
        <v>22440</v>
      </c>
      <c r="I26" s="67"/>
      <c r="J26" s="33"/>
      <c r="K26" s="67"/>
      <c r="L26" s="67"/>
      <c r="M26" s="67"/>
      <c r="N26" s="33"/>
      <c r="O26" s="33"/>
      <c r="P26" s="33"/>
      <c r="Q26" s="33"/>
      <c r="R26" s="54"/>
      <c r="S26" s="54"/>
      <c r="T26" s="54"/>
      <c r="U26" s="54"/>
      <c r="V26" s="54"/>
    </row>
    <row r="27" spans="1:22" s="13" customFormat="1" x14ac:dyDescent="0.25">
      <c r="A27" s="109" t="s">
        <v>28</v>
      </c>
      <c r="B27" s="109"/>
      <c r="C27" s="109"/>
      <c r="D27" s="15"/>
      <c r="E27" s="15"/>
      <c r="F27" s="15"/>
      <c r="G27" s="15"/>
      <c r="H27" s="15"/>
      <c r="I27" s="66"/>
      <c r="J27" s="15"/>
      <c r="K27" s="66"/>
      <c r="L27" s="66"/>
      <c r="M27" s="66"/>
      <c r="N27" s="15"/>
      <c r="O27" s="15"/>
      <c r="P27" s="15"/>
      <c r="Q27" s="15"/>
    </row>
    <row r="28" spans="1:22" s="13" customFormat="1" ht="9" customHeight="1" x14ac:dyDescent="0.25">
      <c r="A28" s="23"/>
      <c r="B28" s="28"/>
      <c r="C28" s="29"/>
      <c r="D28" s="15"/>
      <c r="E28" s="15"/>
      <c r="F28" s="16"/>
      <c r="G28" s="15"/>
      <c r="H28" s="22"/>
      <c r="I28" s="66"/>
      <c r="J28" s="15"/>
      <c r="K28" s="66"/>
      <c r="L28" s="66"/>
      <c r="M28" s="66"/>
      <c r="N28" s="15"/>
      <c r="O28" s="15"/>
      <c r="P28" s="15"/>
      <c r="Q28" s="15"/>
      <c r="R28" s="22"/>
      <c r="S28" s="22"/>
      <c r="T28" s="22" t="e">
        <f>#REF!*H31</f>
        <v>#REF!</v>
      </c>
      <c r="U28" s="22"/>
      <c r="V28" s="22" t="e">
        <f>#REF!*H31</f>
        <v>#REF!</v>
      </c>
    </row>
    <row r="29" spans="1:22" s="13" customFormat="1" x14ac:dyDescent="0.25">
      <c r="A29" s="106" t="s">
        <v>29</v>
      </c>
      <c r="B29" s="106"/>
      <c r="C29" s="106"/>
      <c r="D29" s="33">
        <f t="shared" ref="D29:V29" si="1">SUM(D28:D28)</f>
        <v>0</v>
      </c>
      <c r="E29" s="33">
        <f t="shared" si="1"/>
        <v>0</v>
      </c>
      <c r="F29" s="33">
        <f t="shared" si="1"/>
        <v>0</v>
      </c>
      <c r="G29" s="33">
        <f t="shared" si="1"/>
        <v>0</v>
      </c>
      <c r="H29" s="33">
        <f t="shared" si="1"/>
        <v>0</v>
      </c>
      <c r="I29" s="67">
        <f t="shared" si="1"/>
        <v>0</v>
      </c>
      <c r="J29" s="33">
        <f t="shared" si="1"/>
        <v>0</v>
      </c>
      <c r="K29" s="67">
        <f t="shared" si="1"/>
        <v>0</v>
      </c>
      <c r="L29" s="67">
        <f t="shared" si="1"/>
        <v>0</v>
      </c>
      <c r="M29" s="67">
        <f t="shared" si="1"/>
        <v>0</v>
      </c>
      <c r="N29" s="33">
        <f t="shared" si="1"/>
        <v>0</v>
      </c>
      <c r="O29" s="33">
        <f t="shared" si="1"/>
        <v>0</v>
      </c>
      <c r="P29" s="33">
        <f t="shared" si="1"/>
        <v>0</v>
      </c>
      <c r="Q29" s="33">
        <f t="shared" si="1"/>
        <v>0</v>
      </c>
      <c r="R29" s="33">
        <f t="shared" si="1"/>
        <v>0</v>
      </c>
      <c r="S29" s="33">
        <f t="shared" si="1"/>
        <v>0</v>
      </c>
      <c r="T29" s="33" t="e">
        <f t="shared" si="1"/>
        <v>#REF!</v>
      </c>
      <c r="U29" s="33">
        <f t="shared" si="1"/>
        <v>0</v>
      </c>
      <c r="V29" s="33" t="e">
        <f t="shared" si="1"/>
        <v>#REF!</v>
      </c>
    </row>
    <row r="30" spans="1:22" s="13" customFormat="1" x14ac:dyDescent="0.25">
      <c r="A30" s="107" t="s">
        <v>18</v>
      </c>
      <c r="B30" s="107"/>
      <c r="C30" s="107"/>
      <c r="D30" s="30">
        <f t="shared" ref="D30:V30" si="2">D22+D29</f>
        <v>0</v>
      </c>
      <c r="E30" s="30">
        <f t="shared" si="2"/>
        <v>0</v>
      </c>
      <c r="F30" s="30">
        <f t="shared" si="2"/>
        <v>0</v>
      </c>
      <c r="G30" s="30">
        <f t="shared" si="2"/>
        <v>0</v>
      </c>
      <c r="H30" s="30">
        <f t="shared" si="2"/>
        <v>1518468</v>
      </c>
      <c r="I30" s="68">
        <f t="shared" si="2"/>
        <v>357816</v>
      </c>
      <c r="J30" s="30">
        <f t="shared" si="2"/>
        <v>32148</v>
      </c>
      <c r="K30" s="68">
        <f t="shared" si="2"/>
        <v>5161</v>
      </c>
      <c r="L30" s="68">
        <f t="shared" si="2"/>
        <v>561949</v>
      </c>
      <c r="M30" s="68">
        <f t="shared" si="2"/>
        <v>0</v>
      </c>
      <c r="N30" s="30">
        <f t="shared" si="2"/>
        <v>368896</v>
      </c>
      <c r="O30" s="30">
        <f t="shared" si="2"/>
        <v>175219</v>
      </c>
      <c r="P30" s="30">
        <f t="shared" si="2"/>
        <v>646</v>
      </c>
      <c r="Q30" s="30">
        <f t="shared" si="2"/>
        <v>8</v>
      </c>
      <c r="R30" s="30">
        <f t="shared" si="2"/>
        <v>0</v>
      </c>
      <c r="S30" s="30">
        <f t="shared" si="2"/>
        <v>0</v>
      </c>
      <c r="T30" s="30" t="e">
        <f t="shared" si="2"/>
        <v>#REF!</v>
      </c>
      <c r="U30" s="30">
        <f t="shared" si="2"/>
        <v>0</v>
      </c>
      <c r="V30" s="30" t="e">
        <f t="shared" si="2"/>
        <v>#REF!</v>
      </c>
    </row>
    <row r="31" spans="1:22" s="13" customFormat="1" ht="15" hidden="1" customHeight="1" x14ac:dyDescent="0.25">
      <c r="A31" s="94" t="s">
        <v>34</v>
      </c>
      <c r="B31" s="94"/>
      <c r="C31" s="94"/>
      <c r="D31" s="30"/>
      <c r="E31" s="30"/>
      <c r="F31" s="30"/>
      <c r="G31" s="30"/>
      <c r="H31" s="41"/>
      <c r="I31" s="68"/>
      <c r="J31" s="30"/>
      <c r="K31" s="68"/>
      <c r="L31" s="68"/>
      <c r="M31" s="68"/>
      <c r="N31" s="30"/>
      <c r="O31" s="30"/>
      <c r="P31" s="30"/>
      <c r="Q31" s="30"/>
      <c r="R31" s="23"/>
      <c r="S31" s="23"/>
      <c r="T31" s="23"/>
      <c r="U31" s="23"/>
      <c r="V31" s="23"/>
    </row>
    <row r="32" spans="1:22" s="13" customFormat="1" hidden="1" x14ac:dyDescent="0.25">
      <c r="A32" s="97" t="s">
        <v>35</v>
      </c>
      <c r="B32" s="97"/>
      <c r="C32" s="97"/>
      <c r="D32" s="30"/>
      <c r="E32" s="30"/>
      <c r="F32" s="30"/>
      <c r="G32" s="30"/>
      <c r="H32" s="30">
        <f>H30*H31</f>
        <v>0</v>
      </c>
      <c r="I32" s="68"/>
      <c r="J32" s="30"/>
      <c r="K32" s="68"/>
      <c r="L32" s="68"/>
      <c r="M32" s="68"/>
      <c r="N32" s="30"/>
      <c r="O32" s="30"/>
      <c r="P32" s="30"/>
      <c r="Q32" s="30"/>
      <c r="R32" s="23"/>
      <c r="S32" s="23"/>
      <c r="T32" s="23"/>
      <c r="U32" s="23"/>
      <c r="V32" s="23"/>
    </row>
    <row r="33" spans="1:22" s="13" customFormat="1" x14ac:dyDescent="0.25">
      <c r="A33" s="23"/>
      <c r="B33" s="23" t="s">
        <v>2</v>
      </c>
      <c r="C33" s="22"/>
      <c r="D33" s="22"/>
      <c r="E33" s="15"/>
      <c r="F33" s="24"/>
      <c r="G33" s="15"/>
      <c r="H33" s="25">
        <f>H30*20%</f>
        <v>303693.59999999998</v>
      </c>
      <c r="I33" s="66"/>
      <c r="J33" s="15"/>
      <c r="K33" s="66"/>
      <c r="L33" s="66"/>
      <c r="M33" s="66"/>
      <c r="N33" s="15"/>
      <c r="O33" s="15"/>
      <c r="P33" s="15"/>
      <c r="Q33" s="15"/>
      <c r="R33" s="23"/>
      <c r="S33" s="23"/>
      <c r="T33" s="23"/>
      <c r="U33" s="23"/>
      <c r="V33" s="23"/>
    </row>
    <row r="34" spans="1:22" s="13" customFormat="1" x14ac:dyDescent="0.25">
      <c r="A34" s="23"/>
      <c r="B34" s="23" t="s">
        <v>3</v>
      </c>
      <c r="C34" s="22"/>
      <c r="D34" s="22"/>
      <c r="E34" s="15"/>
      <c r="F34" s="24"/>
      <c r="G34" s="15"/>
      <c r="H34" s="25">
        <f>H30+H33</f>
        <v>1822161.6</v>
      </c>
      <c r="I34" s="66"/>
      <c r="J34" s="15"/>
      <c r="K34" s="66"/>
      <c r="L34" s="66"/>
      <c r="M34" s="66"/>
      <c r="N34" s="15"/>
      <c r="O34" s="15"/>
      <c r="P34" s="15"/>
      <c r="Q34" s="15"/>
      <c r="R34" s="23"/>
      <c r="S34" s="23"/>
      <c r="T34" s="23"/>
      <c r="U34" s="23"/>
      <c r="V34" s="23"/>
    </row>
    <row r="35" spans="1:22" hidden="1" x14ac:dyDescent="0.25">
      <c r="A35" s="108" t="s">
        <v>19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23"/>
      <c r="S35" s="23"/>
      <c r="T35" s="23"/>
      <c r="U35" s="23"/>
      <c r="V35" s="23"/>
    </row>
    <row r="36" spans="1:22" ht="15" hidden="1" customHeight="1" x14ac:dyDescent="0.25">
      <c r="A36" s="47" t="s">
        <v>11</v>
      </c>
      <c r="B36" s="94" t="s">
        <v>12</v>
      </c>
      <c r="C36" s="94"/>
      <c r="D36" s="26"/>
      <c r="E36" s="21"/>
      <c r="F36" s="27"/>
      <c r="G36" s="21"/>
      <c r="H36" s="20" t="e">
        <f>#REF!</f>
        <v>#REF!</v>
      </c>
      <c r="I36" s="21"/>
      <c r="J36" s="21"/>
      <c r="K36" s="21"/>
      <c r="L36" s="21"/>
      <c r="M36" s="21"/>
      <c r="N36" s="21"/>
      <c r="O36" s="21"/>
      <c r="P36" s="21"/>
      <c r="Q36" s="21"/>
      <c r="R36" s="23"/>
      <c r="S36" s="23"/>
      <c r="T36" s="23"/>
      <c r="U36" s="23"/>
      <c r="V36" s="23"/>
    </row>
    <row r="37" spans="1:22" ht="13.5" hidden="1" customHeight="1" x14ac:dyDescent="0.25">
      <c r="A37" s="105" t="s">
        <v>6</v>
      </c>
      <c r="B37" s="105"/>
      <c r="C37" s="105"/>
      <c r="D37" s="105"/>
      <c r="E37" s="105"/>
      <c r="F37" s="105"/>
      <c r="G37" s="19"/>
      <c r="H37" s="20">
        <f>E30*6.21+16</f>
        <v>16</v>
      </c>
      <c r="I37" s="21"/>
      <c r="J37" s="21"/>
      <c r="K37" s="21"/>
      <c r="L37" s="21"/>
      <c r="M37" s="21"/>
      <c r="N37" s="21"/>
      <c r="O37" s="21"/>
      <c r="P37" s="21"/>
      <c r="Q37" s="21"/>
      <c r="R37" s="23"/>
      <c r="S37" s="23"/>
      <c r="T37" s="23"/>
      <c r="U37" s="23"/>
      <c r="V37" s="23"/>
    </row>
    <row r="38" spans="1:22" ht="13.5" hidden="1" customHeight="1" x14ac:dyDescent="0.25">
      <c r="A38" s="105" t="s">
        <v>13</v>
      </c>
      <c r="B38" s="105"/>
      <c r="C38" s="105"/>
      <c r="D38" s="105"/>
      <c r="E38" s="105"/>
      <c r="F38" s="105"/>
      <c r="G38" s="19"/>
      <c r="H38" s="20">
        <f>F30*5.19+1</f>
        <v>1</v>
      </c>
      <c r="I38" s="21"/>
      <c r="J38" s="21"/>
      <c r="K38" s="21"/>
      <c r="L38" s="21"/>
      <c r="M38" s="21"/>
      <c r="N38" s="21"/>
      <c r="O38" s="21"/>
      <c r="P38" s="21"/>
      <c r="Q38" s="21"/>
      <c r="R38" s="23"/>
      <c r="S38" s="23"/>
      <c r="T38" s="23"/>
      <c r="U38" s="23"/>
      <c r="V38" s="23"/>
    </row>
    <row r="39" spans="1:22" ht="15.75" hidden="1" customHeight="1" x14ac:dyDescent="0.25">
      <c r="A39" s="23"/>
      <c r="B39" s="26" t="s">
        <v>37</v>
      </c>
      <c r="C39" s="34"/>
      <c r="D39" s="34">
        <f>D30</f>
        <v>0</v>
      </c>
      <c r="E39" s="34"/>
      <c r="F39" s="35"/>
      <c r="G39" s="34"/>
      <c r="H39" s="34">
        <f>H30+H37+H38</f>
        <v>1518485</v>
      </c>
      <c r="I39" s="34"/>
      <c r="J39" s="34"/>
      <c r="K39" s="34"/>
      <c r="L39" s="34"/>
      <c r="M39" s="34"/>
      <c r="N39" s="34"/>
      <c r="O39" s="34"/>
      <c r="P39" s="34"/>
      <c r="Q39" s="34"/>
      <c r="R39" s="40"/>
      <c r="S39" s="40"/>
      <c r="T39" s="40"/>
      <c r="U39" s="40"/>
      <c r="V39" s="40"/>
    </row>
    <row r="40" spans="1:22" s="10" customFormat="1" x14ac:dyDescent="0.25">
      <c r="A40" s="116" t="s">
        <v>41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3"/>
      <c r="R40" s="3"/>
      <c r="S40" s="3"/>
      <c r="T40" s="3"/>
      <c r="U40" s="3"/>
    </row>
    <row r="41" spans="1:22" s="10" customFormat="1" x14ac:dyDescent="0.25">
      <c r="A41" s="70"/>
      <c r="B41" s="56" t="s">
        <v>42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3"/>
      <c r="R41" s="3"/>
      <c r="S41" s="3"/>
      <c r="T41" s="3"/>
      <c r="U41" s="3"/>
    </row>
    <row r="42" spans="1:22" ht="15.75" x14ac:dyDescent="0.25">
      <c r="A42" s="6"/>
      <c r="B42" s="55" t="s">
        <v>43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22" ht="11.25" customHeight="1" x14ac:dyDescent="0.25">
      <c r="A43" s="6"/>
      <c r="B43" s="5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22" s="36" customFormat="1" ht="16.149999999999999" customHeight="1" x14ac:dyDescent="0.25">
      <c r="B44" s="17" t="s">
        <v>54</v>
      </c>
      <c r="C44" s="37"/>
      <c r="D44" s="69"/>
      <c r="E44" s="37"/>
      <c r="F44" s="114" t="s">
        <v>25</v>
      </c>
      <c r="G44" s="114"/>
      <c r="H44" s="57"/>
      <c r="I44" s="115" t="s">
        <v>55</v>
      </c>
      <c r="J44" s="115"/>
      <c r="K44" s="18"/>
      <c r="L44" s="18"/>
      <c r="M44" s="18"/>
      <c r="N44" s="18"/>
      <c r="O44" s="18"/>
      <c r="P44" s="18"/>
      <c r="Q44" s="3"/>
      <c r="R44" s="3"/>
      <c r="S44" s="3"/>
      <c r="T44" s="3"/>
      <c r="U44" s="3"/>
    </row>
    <row r="45" spans="1:22" s="36" customFormat="1" ht="23.25" customHeight="1" x14ac:dyDescent="0.25">
      <c r="B45" s="17" t="s">
        <v>48</v>
      </c>
      <c r="C45" s="86"/>
      <c r="D45" s="85"/>
      <c r="E45" s="86"/>
      <c r="F45" s="114" t="s">
        <v>25</v>
      </c>
      <c r="G45" s="114"/>
      <c r="H45" s="87"/>
      <c r="I45" s="115" t="s">
        <v>49</v>
      </c>
      <c r="J45" s="115"/>
      <c r="K45" s="18"/>
      <c r="L45" s="18"/>
      <c r="M45" s="18"/>
      <c r="N45" s="18"/>
      <c r="O45" s="18"/>
      <c r="P45" s="18"/>
      <c r="Q45" s="3"/>
      <c r="R45" s="3"/>
      <c r="S45" s="3"/>
      <c r="T45" s="3"/>
      <c r="U45" s="3"/>
    </row>
    <row r="46" spans="1:22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</sheetData>
  <mergeCells count="45">
    <mergeCell ref="F45:G45"/>
    <mergeCell ref="I45:J45"/>
    <mergeCell ref="A40:P40"/>
    <mergeCell ref="F44:G44"/>
    <mergeCell ref="I44:J44"/>
    <mergeCell ref="A11:B11"/>
    <mergeCell ref="C11:D11"/>
    <mergeCell ref="D15:D16"/>
    <mergeCell ref="H15:H16"/>
    <mergeCell ref="A18:C18"/>
    <mergeCell ref="H14:Q14"/>
    <mergeCell ref="A14:A16"/>
    <mergeCell ref="C14:C16"/>
    <mergeCell ref="A37:F37"/>
    <mergeCell ref="A22:C22"/>
    <mergeCell ref="A38:F38"/>
    <mergeCell ref="A30:C30"/>
    <mergeCell ref="B14:B16"/>
    <mergeCell ref="A35:Q35"/>
    <mergeCell ref="B36:C36"/>
    <mergeCell ref="I15:Q15"/>
    <mergeCell ref="D14:G14"/>
    <mergeCell ref="E15:G15"/>
    <mergeCell ref="A27:C27"/>
    <mergeCell ref="A29:C29"/>
    <mergeCell ref="A32:C32"/>
    <mergeCell ref="A23:C23"/>
    <mergeCell ref="A24:C24"/>
    <mergeCell ref="A25:C25"/>
    <mergeCell ref="A7:Q7"/>
    <mergeCell ref="A26:C26"/>
    <mergeCell ref="A31:C31"/>
    <mergeCell ref="M2:Q2"/>
    <mergeCell ref="R14:V14"/>
    <mergeCell ref="R15:R16"/>
    <mergeCell ref="S15:V15"/>
    <mergeCell ref="A9:B9"/>
    <mergeCell ref="C9:D9"/>
    <mergeCell ref="C12:H12"/>
    <mergeCell ref="A13:P13"/>
    <mergeCell ref="A10:B10"/>
    <mergeCell ref="C10:D10"/>
    <mergeCell ref="A12:B12"/>
    <mergeCell ref="A5:U5"/>
    <mergeCell ref="A6:U6"/>
  </mergeCells>
  <pageMargins left="0.59055118110236227" right="0.39370078740157483" top="0.39370078740157483" bottom="0.39370078740157483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2022-06-03T01:39:14Z</dcterms:modified>
</cp:coreProperties>
</file>