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4 г\Торги\_Отказ БЭКр\КВО, ТВО (леса)\"/>
    </mc:Choice>
  </mc:AlternateContent>
  <xr:revisionPtr revIDLastSave="0" documentId="13_ncr:1_{DAE2EA6F-A9CE-42A9-92D3-50A1050A35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еф.вед" sheetId="6" r:id="rId1"/>
  </sheets>
  <definedNames>
    <definedName name="_xlnm._FilterDatabase" localSheetId="0" hidden="1">Деф.вед!$A$20:$L$53</definedName>
    <definedName name="_xlnm.Print_Titles" localSheetId="0">Деф.вед!$20:$20</definedName>
    <definedName name="_xlnm.Print_Area" localSheetId="0">Деф.вед!$A$1:$L$61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4" i="6" l="1"/>
  <c r="A30" i="6"/>
  <c r="D31" i="6"/>
  <c r="K32" i="6" s="1"/>
  <c r="A26" i="6"/>
  <c r="D51" i="6"/>
  <c r="G50" i="6" s="1"/>
  <c r="D47" i="6"/>
  <c r="K48" i="6" s="1"/>
  <c r="D43" i="6"/>
  <c r="K42" i="6" s="1"/>
  <c r="D39" i="6"/>
  <c r="K40" i="6" s="1"/>
  <c r="G30" i="6" l="1"/>
  <c r="K30" i="6"/>
  <c r="K31" i="6"/>
  <c r="G31" i="6" s="1"/>
  <c r="K50" i="6"/>
  <c r="K43" i="6"/>
  <c r="G42" i="6"/>
  <c r="K44" i="6"/>
  <c r="G46" i="6"/>
  <c r="K51" i="6"/>
  <c r="K52" i="6"/>
  <c r="K46" i="6"/>
  <c r="K47" i="6"/>
  <c r="G47" i="6" s="1"/>
  <c r="G38" i="6"/>
  <c r="K39" i="6"/>
  <c r="G39" i="6" s="1"/>
  <c r="K38" i="6"/>
  <c r="D35" i="6"/>
  <c r="K36" i="6" s="1"/>
  <c r="D27" i="6"/>
  <c r="G26" i="6" s="1"/>
  <c r="A38" i="6"/>
  <c r="A42" i="6" l="1"/>
  <c r="A46" i="6" s="1"/>
  <c r="A50" i="6" s="1"/>
  <c r="G43" i="6"/>
  <c r="G51" i="6"/>
  <c r="K35" i="6"/>
  <c r="G35" i="6" s="1"/>
  <c r="G34" i="6"/>
  <c r="K34" i="6"/>
  <c r="K27" i="6"/>
  <c r="K26" i="6"/>
  <c r="K28" i="6"/>
  <c r="G27" i="6" l="1"/>
  <c r="D23" i="6" l="1"/>
  <c r="K24" i="6" s="1"/>
  <c r="K23" i="6" l="1"/>
  <c r="K22" i="6"/>
  <c r="G23" i="6" l="1"/>
  <c r="G22" i="6"/>
</calcChain>
</file>

<file path=xl/sharedStrings.xml><?xml version="1.0" encoding="utf-8"?>
<sst xmlns="http://schemas.openxmlformats.org/spreadsheetml/2006/main" count="198" uniqueCount="55">
  <si>
    <t>Наименование</t>
  </si>
  <si>
    <t>Ед. изм.</t>
  </si>
  <si>
    <t>№ п/п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</si>
  <si>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</si>
  <si>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</si>
  <si>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</si>
  <si>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</t>
  </si>
  <si>
    <t>Кол-во</t>
  </si>
  <si>
    <t>кол-во</t>
  </si>
  <si>
    <t>т</t>
  </si>
  <si>
    <t>м3</t>
  </si>
  <si>
    <t>подрядчик</t>
  </si>
  <si>
    <t>м2</t>
  </si>
  <si>
    <t>УТВЕРЖДАЮ</t>
  </si>
  <si>
    <t>Заказчик:</t>
  </si>
  <si>
    <t>Детали металлические</t>
  </si>
  <si>
    <t>( в т.ч. Детали деревянные лесов)</t>
  </si>
  <si>
    <t xml:space="preserve">Детали деревянные </t>
  </si>
  <si>
    <t>мусор</t>
  </si>
  <si>
    <t>Поставка (заказчик/ подрядчик)</t>
  </si>
  <si>
    <t>Использование (лом, утиль, мусор, реализация, повторное использование)</t>
  </si>
  <si>
    <t xml:space="preserve">Объект: </t>
  </si>
  <si>
    <t>ООО "Байкальская энергетическая компания"</t>
  </si>
  <si>
    <t>лом</t>
  </si>
  <si>
    <t>Условия производства работ: Вредность (12%) К=1,0255 (коэффициент доплат к стоимости работ согласно Общих положений сборников БЦ)</t>
  </si>
  <si>
    <t>Директор ТЭЦ-10 филиала</t>
  </si>
  <si>
    <t>________________ Д.В. Васильев</t>
  </si>
  <si>
    <t>"_____"________________ 2024г.</t>
  </si>
  <si>
    <t>И.о.начальника КТЦ</t>
  </si>
  <si>
    <t>О.А.Рахинский</t>
  </si>
  <si>
    <t>Визы тех.служб ИД:</t>
  </si>
  <si>
    <t>Необходимость проведения данных видов работ подтверждает:</t>
  </si>
  <si>
    <t xml:space="preserve">ТС </t>
  </si>
  <si>
    <t xml:space="preserve">                                                (должность)                                   (подпись)                         (ФИО)</t>
  </si>
  <si>
    <t>Леса стальные стоечные приставные хомутовые (стойки, связи, поперечины, лестницы) в комплекте с пробками (хомутами, башмаками, болтами), без щитов настила, высота лесов до 60 м</t>
  </si>
  <si>
    <t>Доска обрезная антисептированная, естественной влажности, длина 4-6 м, ширина 150 мм, толщина 40 мм, сорт II</t>
  </si>
  <si>
    <t>Щиты настила, толщина 40 мм</t>
  </si>
  <si>
    <t>Дефектная ведомость (Ведомость объемов работ) № 1</t>
  </si>
  <si>
    <t>Сборка и разборка инвентарных и металлических лесов</t>
  </si>
  <si>
    <t>Зам.начальника КТЦ</t>
  </si>
  <si>
    <t>Ф.М. Черкашин</t>
  </si>
  <si>
    <t xml:space="preserve"> Подготовка к техническому диагностированию КВО, ТВО. (леса)</t>
  </si>
  <si>
    <t>Раздел 1.  T1000LCQ01BB001KD10 СТАНЦИОННЫЕ ТРУБОПРОВОДЫ ВЫСОКОГО ДАВЛЕНИЯ ЭНЕРГОБЛОКА 60 тыс. квт №1 инв.№ИЭ140270. Сверхтиповая работа: Подготовка к техническому диагностированию. Сепаратор периодической продувки (РПП бл. №1) (барбатер)</t>
  </si>
  <si>
    <t>Раздел 2. T1000NDE03AC001KC02 ТЕПЛОФИКАЦИОННАЯ УСТАНОВКА инв.№ИЭ140291.
 Сверхтиповая работа: Подготовительные работы. Техническое диагностирование водоводяного подогревателя 6ВВП.</t>
  </si>
  <si>
    <t>СТАНЦИОННЫЕ ТРУБОПРОВОДЫ ВЫСОКОГО ДАВЛЕНИЯ ЭНЕРГОБЛОКА 60 тыс. квт №1 инв.№ИЭ140270</t>
  </si>
  <si>
    <t>ТЕПЛОФИКАЦИОННАЯ УСТАНОВКА инв.№ИЭ140291</t>
  </si>
  <si>
    <t>УСТАНОВКА ГВС Инв.№ИЭ142173</t>
  </si>
  <si>
    <t>ПАРОВОЙ КОЛЛЕКТОР С.Н1,4 МПА 1 И 2 ОЧЕРЕДЬ инв.№ИЭ130049</t>
  </si>
  <si>
    <t>Бойлерная установка бл.8 Инв.№ ИЭКСУ000097518</t>
  </si>
  <si>
    <t>Раздел 3. T1000NDE05AC001KC01 УСТАНОВКА ГВС Инв.№ИЭ142173. 
Сверхтиповая работа: Подготовительные работы. Техническое диагностирование водоводяного подогревателя 7ВВП</t>
  </si>
  <si>
    <t>Раздел 4. T1000NDE05AC001KC01 УСТАНОВКА ГВС Инв.№ИЭ142173. 
Сверхтиповая работа: Подготовительные работы. Техническое диагностирование водоводяного подогревателя 8ВВП</t>
  </si>
  <si>
    <t>Раздел 5. T1000NDE03AC001KC03 ТЕПЛОФИКАЦИОННАЯ УСТАНОВКА инв.№ИЭ140291. 
Сверхтиповая работа: Подготовительные работы. Техническое диагностирование  деаэраторного бака ДБ-6Т</t>
  </si>
  <si>
    <t>Раздел 6. T1000NAA01BR001MR03  ПАРОВОЙ КОЛЛЕКТОР С.Н1,4 МПА 1 И 2 ОЧЕРЕДЬ инв.№ИЭ130049. 
Сверхтиповая работа: Подготовительные работы.Техническое диагностирование общестанционного трубопровода пара собственных нужд котельного отделения (Коллектор ПСН с арматурой)</t>
  </si>
  <si>
    <t>Раздел 7. T1000NDD08BR001MR02 Бойлерная установка бл.8 Инв. № ИЭКСУ000097518. 
Сверхтиповая работа: Подготовительные работы. Техническое диагностирование  трубопровода отвода конденсата БУ-8</t>
  </si>
  <si>
    <t>Раздел 8. T1000NDD08BR001 Бойлерная установка бл.8 Инв. № ИЭКСУ000097518. 
Сверхтиповая работа: Подготовительные работы. Техническое диагностирование  трубопровода обвязки БУ-8 по сетевой воде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</si>
</sst>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7"/>
      <color indexed="8"/>
      <name val="Times New Roman"/>
      <family val="1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Times New Roman"/>
      <family val="1"/>
    </font>
    <font>
      <sz val="8"/>
      <name val="Arial"/>
      <family val="2"/>
      <charset val="204"/>
    </font>
    <font>
      <sz val="8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indexed="8"/>
      <name val="Times New Roman"/>
      <family val="1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Arial"/>
      <family val="2"/>
      <charset val="204"/>
    </font>
    <font>
      <i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0"/>
      <name val="Arial"/>
      <family val="2"/>
      <charset val="204"/>
    </font>
    <font>
      <sz val="9"/>
      <color rgb="FF0000FF"/>
      <name val="Arial"/>
      <family val="2"/>
      <charset val="204"/>
    </font>
    <font>
      <sz val="10"/>
      <color rgb="FF00B050"/>
      <name val="Arial"/>
      <family val="2"/>
      <charset val="204"/>
    </font>
    <font>
      <sz val="8"/>
      <color theme="0"/>
      <name val="Arial"/>
      <family val="2"/>
      <charset val="204"/>
    </font>
    <font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4" fillId="0" borderId="0"/>
    <xf numFmtId="0" fontId="3" fillId="0" borderId="0"/>
    <xf numFmtId="0" fontId="2" fillId="0" borderId="0"/>
    <xf numFmtId="0" fontId="4" fillId="0" borderId="1">
      <alignment horizontal="center" wrapText="1"/>
    </xf>
    <xf numFmtId="0" fontId="4" fillId="0" borderId="1">
      <alignment horizontal="center"/>
    </xf>
    <xf numFmtId="0" fontId="14" fillId="0" borderId="0" applyProtection="0">
      <alignment horizontal="left"/>
    </xf>
    <xf numFmtId="0" fontId="10" fillId="0" borderId="0"/>
    <xf numFmtId="0" fontId="1" fillId="0" borderId="0"/>
    <xf numFmtId="0" fontId="10" fillId="0" borderId="0"/>
    <xf numFmtId="0" fontId="24" fillId="0" borderId="0"/>
    <xf numFmtId="0" fontId="3" fillId="0" borderId="0"/>
  </cellStyleXfs>
  <cellXfs count="157">
    <xf numFmtId="0" fontId="0" fillId="0" borderId="0" xfId="0"/>
    <xf numFmtId="0" fontId="4" fillId="0" borderId="0" xfId="1" applyFont="1" applyFill="1" applyAlignment="1">
      <alignment horizontal="left" vertical="top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wrapText="1"/>
    </xf>
    <xf numFmtId="0" fontId="11" fillId="0" borderId="0" xfId="1" applyFont="1" applyFill="1"/>
    <xf numFmtId="0" fontId="11" fillId="0" borderId="0" xfId="1" applyFont="1" applyFill="1" applyBorder="1" applyAlignment="1">
      <alignment vertical="top"/>
    </xf>
    <xf numFmtId="0" fontId="11" fillId="0" borderId="0" xfId="1" applyFont="1" applyFill="1" applyBorder="1"/>
    <xf numFmtId="0" fontId="5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15" fillId="0" borderId="0" xfId="1" applyFont="1" applyFill="1"/>
    <xf numFmtId="0" fontId="12" fillId="0" borderId="0" xfId="1" applyFont="1" applyFill="1"/>
    <xf numFmtId="0" fontId="12" fillId="0" borderId="0" xfId="1" applyFont="1" applyFill="1" applyBorder="1" applyAlignment="1"/>
    <xf numFmtId="0" fontId="12" fillId="0" borderId="0" xfId="1" applyFont="1" applyFill="1" applyBorder="1"/>
    <xf numFmtId="0" fontId="7" fillId="0" borderId="0" xfId="1" applyFont="1" applyFill="1" applyAlignment="1">
      <alignment vertical="top"/>
    </xf>
    <xf numFmtId="0" fontId="13" fillId="0" borderId="0" xfId="1" applyFont="1" applyFill="1" applyAlignment="1">
      <alignment vertical="top"/>
    </xf>
    <xf numFmtId="0" fontId="17" fillId="0" borderId="0" xfId="1" applyFont="1" applyFill="1" applyAlignment="1">
      <alignment vertical="top"/>
    </xf>
    <xf numFmtId="0" fontId="4" fillId="0" borderId="0" xfId="1" applyFont="1" applyFill="1"/>
    <xf numFmtId="0" fontId="10" fillId="0" borderId="0" xfId="1" applyFont="1" applyFill="1" applyAlignment="1">
      <alignment horizontal="left" vertical="top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wrapText="1"/>
    </xf>
    <xf numFmtId="0" fontId="10" fillId="0" borderId="0" xfId="1" applyFont="1" applyFill="1"/>
    <xf numFmtId="0" fontId="9" fillId="0" borderId="0" xfId="1" applyFont="1" applyFill="1"/>
    <xf numFmtId="0" fontId="18" fillId="0" borderId="0" xfId="1" applyFont="1" applyFill="1" applyAlignment="1">
      <alignment horizontal="left" vertical="top"/>
    </xf>
    <xf numFmtId="0" fontId="10" fillId="0" borderId="0" xfId="1" applyFont="1" applyFill="1" applyAlignment="1">
      <alignment vertical="top"/>
    </xf>
    <xf numFmtId="0" fontId="18" fillId="0" borderId="0" xfId="1" applyFont="1" applyFill="1" applyBorder="1" applyAlignment="1">
      <alignment horizontal="left" vertical="top"/>
    </xf>
    <xf numFmtId="0" fontId="10" fillId="0" borderId="0" xfId="1" applyFont="1" applyFill="1" applyBorder="1" applyAlignment="1">
      <alignment vertical="top"/>
    </xf>
    <xf numFmtId="0" fontId="10" fillId="0" borderId="0" xfId="1" applyFont="1" applyFill="1" applyBorder="1"/>
    <xf numFmtId="2" fontId="4" fillId="0" borderId="0" xfId="1" applyNumberFormat="1" applyFont="1" applyFill="1" applyAlignment="1">
      <alignment horizontal="left" vertical="top"/>
    </xf>
    <xf numFmtId="0" fontId="19" fillId="0" borderId="0" xfId="1" applyFont="1" applyFill="1" applyAlignment="1">
      <alignment horizontal="left" vertical="top"/>
    </xf>
    <xf numFmtId="0" fontId="16" fillId="0" borderId="0" xfId="1" applyFont="1" applyFill="1" applyAlignment="1">
      <alignment horizontal="left" vertical="top"/>
    </xf>
    <xf numFmtId="0" fontId="18" fillId="0" borderId="0" xfId="1" applyFont="1" applyFill="1" applyAlignment="1">
      <alignment vertical="top"/>
    </xf>
    <xf numFmtId="0" fontId="18" fillId="0" borderId="0" xfId="1" applyFont="1" applyFill="1" applyBorder="1" applyAlignment="1">
      <alignment vertical="top"/>
    </xf>
    <xf numFmtId="0" fontId="10" fillId="0" borderId="0" xfId="1" applyFont="1" applyFill="1" applyAlignment="1">
      <alignment vertical="top" wrapText="1"/>
    </xf>
    <xf numFmtId="0" fontId="20" fillId="0" borderId="0" xfId="1" applyFont="1" applyFill="1" applyAlignment="1">
      <alignment horizontal="left" vertical="top"/>
    </xf>
    <xf numFmtId="0" fontId="10" fillId="0" borderId="0" xfId="0" applyFont="1" applyFill="1" applyBorder="1" applyAlignment="1">
      <alignment vertical="top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Fill="1" applyAlignment="1">
      <alignment horizontal="right" vertical="center" wrapText="1"/>
    </xf>
    <xf numFmtId="0" fontId="10" fillId="0" borderId="0" xfId="1" applyFont="1" applyFill="1" applyAlignment="1">
      <alignment horizontal="center" vertical="top"/>
    </xf>
    <xf numFmtId="0" fontId="4" fillId="0" borderId="0" xfId="1" applyFont="1" applyFill="1" applyAlignment="1">
      <alignment vertical="top"/>
    </xf>
    <xf numFmtId="0" fontId="10" fillId="0" borderId="0" xfId="0" applyFont="1" applyFill="1" applyBorder="1" applyAlignment="1">
      <alignment horizontal="left" vertical="top"/>
    </xf>
    <xf numFmtId="0" fontId="21" fillId="0" borderId="0" xfId="1" applyFont="1" applyFill="1" applyAlignment="1">
      <alignment horizontal="left" vertical="top"/>
    </xf>
    <xf numFmtId="0" fontId="9" fillId="0" borderId="0" xfId="1" applyFont="1" applyFill="1" applyAlignment="1">
      <alignment horizontal="center" vertical="top"/>
    </xf>
    <xf numFmtId="0" fontId="10" fillId="0" borderId="0" xfId="0" applyFont="1" applyFill="1" applyAlignment="1">
      <alignment horizontal="right" vertical="top"/>
    </xf>
    <xf numFmtId="0" fontId="11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0" fillId="0" borderId="0" xfId="0" applyFont="1" applyFill="1" applyAlignment="1">
      <alignment horizontal="center" vertical="top"/>
    </xf>
    <xf numFmtId="0" fontId="10" fillId="0" borderId="0" xfId="0" applyFont="1" applyFill="1" applyAlignment="1">
      <alignment horizontal="left" vertical="top"/>
    </xf>
    <xf numFmtId="0" fontId="10" fillId="0" borderId="0" xfId="0" applyFont="1" applyFill="1" applyAlignment="1">
      <alignment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NumberFormat="1" applyFont="1" applyFill="1" applyBorder="1" applyAlignment="1">
      <alignment horizontal="left" vertical="top" wrapText="1"/>
    </xf>
    <xf numFmtId="0" fontId="11" fillId="0" borderId="0" xfId="1" applyFont="1" applyFill="1" applyAlignment="1">
      <alignment horizontal="center" vertical="top"/>
    </xf>
    <xf numFmtId="0" fontId="11" fillId="0" borderId="0" xfId="1" applyFont="1" applyFill="1" applyAlignment="1">
      <alignment vertical="top" wrapText="1"/>
    </xf>
    <xf numFmtId="0" fontId="11" fillId="0" borderId="0" xfId="1" applyFont="1" applyFill="1" applyAlignment="1">
      <alignment vertical="top"/>
    </xf>
    <xf numFmtId="0" fontId="10" fillId="0" borderId="0" xfId="0" applyFont="1" applyFill="1" applyBorder="1" applyAlignment="1">
      <alignment horizontal="left"/>
    </xf>
    <xf numFmtId="0" fontId="11" fillId="0" borderId="0" xfId="0" applyFont="1" applyFill="1" applyBorder="1" applyAlignment="1"/>
    <xf numFmtId="0" fontId="10" fillId="0" borderId="0" xfId="0" applyFont="1" applyFill="1" applyBorder="1" applyAlignment="1"/>
    <xf numFmtId="0" fontId="11" fillId="0" borderId="0" xfId="0" applyFont="1" applyFill="1" applyBorder="1" applyAlignment="1">
      <alignment horizontal="left"/>
    </xf>
    <xf numFmtId="164" fontId="11" fillId="0" borderId="1" xfId="1" applyNumberFormat="1" applyFont="1" applyFill="1" applyBorder="1" applyAlignment="1">
      <alignment horizontal="center" vertical="top"/>
    </xf>
    <xf numFmtId="164" fontId="11" fillId="0" borderId="1" xfId="7" applyNumberFormat="1" applyFont="1" applyFill="1" applyBorder="1" applyAlignment="1" applyProtection="1">
      <alignment horizontal="center" vertical="top" wrapText="1"/>
      <protection locked="0"/>
    </xf>
    <xf numFmtId="0" fontId="10" fillId="0" borderId="0" xfId="1" applyFont="1" applyFill="1" applyBorder="1" applyAlignment="1">
      <alignment horizontal="left" vertical="top"/>
    </xf>
    <xf numFmtId="0" fontId="9" fillId="0" borderId="0" xfId="1" applyFont="1" applyFill="1" applyBorder="1" applyAlignment="1">
      <alignment horizontal="left" vertical="top"/>
    </xf>
    <xf numFmtId="165" fontId="10" fillId="0" borderId="0" xfId="0" applyNumberFormat="1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0" fontId="10" fillId="0" borderId="0" xfId="11" applyNumberFormat="1" applyFont="1" applyFill="1" applyBorder="1" applyAlignment="1">
      <alignment horizontal="left" vertical="top"/>
    </xf>
    <xf numFmtId="0" fontId="9" fillId="0" borderId="0" xfId="8" applyFont="1" applyFill="1" applyAlignment="1">
      <alignment horizontal="right" vertical="top"/>
    </xf>
    <xf numFmtId="0" fontId="10" fillId="0" borderId="0" xfId="0" applyNumberFormat="1" applyFont="1" applyFill="1" applyBorder="1" applyAlignment="1">
      <alignment horizontal="left" vertical="top"/>
    </xf>
    <xf numFmtId="0" fontId="10" fillId="0" borderId="0" xfId="1" applyFont="1" applyFill="1" applyAlignment="1">
      <alignment horizontal="right" vertical="top"/>
    </xf>
    <xf numFmtId="0" fontId="25" fillId="0" borderId="0" xfId="0" applyFont="1" applyFill="1" applyBorder="1" applyAlignment="1">
      <alignment vertical="top"/>
    </xf>
    <xf numFmtId="0" fontId="10" fillId="0" borderId="0" xfId="12" applyFont="1" applyFill="1" applyAlignment="1">
      <alignment horizontal="right" vertical="top"/>
    </xf>
    <xf numFmtId="0" fontId="9" fillId="0" borderId="0" xfId="1" applyFont="1" applyFill="1" applyBorder="1" applyAlignment="1">
      <alignment horizontal="center" vertical="top"/>
    </xf>
    <xf numFmtId="0" fontId="23" fillId="0" borderId="0" xfId="0" applyFont="1" applyFill="1" applyBorder="1" applyAlignment="1">
      <alignment vertical="top"/>
    </xf>
    <xf numFmtId="0" fontId="23" fillId="0" borderId="0" xfId="0" applyFont="1" applyFill="1" applyBorder="1" applyAlignment="1">
      <alignment horizontal="center" vertical="top"/>
    </xf>
    <xf numFmtId="165" fontId="10" fillId="0" borderId="0" xfId="0" applyNumberFormat="1" applyFont="1" applyFill="1" applyBorder="1" applyAlignment="1">
      <alignment horizontal="left" vertical="top"/>
    </xf>
    <xf numFmtId="0" fontId="10" fillId="0" borderId="0" xfId="12" applyFont="1" applyAlignment="1">
      <alignment horizontal="right" vertical="top"/>
    </xf>
    <xf numFmtId="0" fontId="23" fillId="0" borderId="0" xfId="0" applyFont="1" applyFill="1" applyAlignment="1">
      <alignment vertical="top"/>
    </xf>
    <xf numFmtId="165" fontId="10" fillId="0" borderId="0" xfId="0" applyNumberFormat="1" applyFont="1" applyFill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0" fontId="23" fillId="0" borderId="0" xfId="0" applyFont="1" applyFill="1" applyAlignment="1">
      <alignment horizontal="center" vertical="top"/>
    </xf>
    <xf numFmtId="165" fontId="10" fillId="0" borderId="0" xfId="0" applyNumberFormat="1" applyFont="1" applyFill="1" applyAlignment="1">
      <alignment horizontal="left" vertical="top"/>
    </xf>
    <xf numFmtId="2" fontId="10" fillId="0" borderId="0" xfId="0" applyNumberFormat="1" applyFont="1" applyFill="1" applyAlignment="1">
      <alignment horizontal="center" vertical="top"/>
    </xf>
    <xf numFmtId="0" fontId="10" fillId="0" borderId="0" xfId="0" applyNumberFormat="1" applyFont="1" applyFill="1" applyAlignment="1">
      <alignment horizontal="left" vertical="top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0" fontId="26" fillId="0" borderId="1" xfId="0" applyNumberFormat="1" applyFont="1" applyFill="1" applyBorder="1" applyAlignment="1">
      <alignment horizontal="center" vertical="top"/>
    </xf>
    <xf numFmtId="0" fontId="11" fillId="0" borderId="1" xfId="1" applyFont="1" applyFill="1" applyBorder="1" applyAlignment="1">
      <alignment vertical="top" wrapText="1"/>
    </xf>
    <xf numFmtId="0" fontId="11" fillId="0" borderId="1" xfId="7" applyFont="1" applyFill="1" applyBorder="1" applyAlignment="1" applyProtection="1">
      <alignment horizontal="center" vertical="top" wrapText="1"/>
      <protection locked="0"/>
    </xf>
    <xf numFmtId="0" fontId="11" fillId="0" borderId="1" xfId="1" applyFont="1" applyFill="1" applyBorder="1" applyAlignment="1">
      <alignment horizontal="center" vertical="top"/>
    </xf>
    <xf numFmtId="0" fontId="11" fillId="0" borderId="1" xfId="7" applyFont="1" applyFill="1" applyBorder="1" applyAlignment="1" applyProtection="1">
      <alignment horizontal="left" vertical="top" wrapText="1"/>
      <protection locked="0"/>
    </xf>
    <xf numFmtId="49" fontId="27" fillId="0" borderId="0" xfId="2" applyNumberFormat="1" applyFont="1" applyFill="1" applyBorder="1" applyAlignment="1" applyProtection="1">
      <alignment vertical="top"/>
      <protection locked="0"/>
    </xf>
    <xf numFmtId="0" fontId="28" fillId="0" borderId="0" xfId="1" applyFont="1" applyFill="1" applyAlignment="1">
      <alignment horizontal="center" vertical="center"/>
    </xf>
    <xf numFmtId="0" fontId="28" fillId="0" borderId="0" xfId="1" applyFont="1" applyFill="1" applyAlignment="1">
      <alignment wrapText="1"/>
    </xf>
    <xf numFmtId="0" fontId="28" fillId="0" borderId="0" xfId="1" applyFont="1" applyFill="1"/>
    <xf numFmtId="0" fontId="14" fillId="0" borderId="0" xfId="1" applyFont="1" applyFill="1" applyAlignment="1">
      <alignment horizontal="center" vertical="center"/>
    </xf>
    <xf numFmtId="0" fontId="14" fillId="0" borderId="0" xfId="1" applyFont="1" applyFill="1" applyAlignment="1">
      <alignment wrapText="1"/>
    </xf>
    <xf numFmtId="0" fontId="14" fillId="0" borderId="0" xfId="1" applyFont="1" applyFill="1"/>
    <xf numFmtId="0" fontId="22" fillId="0" borderId="0" xfId="1" applyFont="1" applyFill="1" applyAlignment="1">
      <alignment horizontal="center" vertical="top"/>
    </xf>
    <xf numFmtId="0" fontId="9" fillId="0" borderId="0" xfId="1" applyFont="1" applyFill="1" applyBorder="1" applyAlignment="1">
      <alignment horizontal="center" vertical="top" wrapText="1"/>
    </xf>
    <xf numFmtId="0" fontId="10" fillId="0" borderId="0" xfId="1" applyFont="1" applyAlignment="1">
      <alignment vertical="top"/>
    </xf>
    <xf numFmtId="0" fontId="10" fillId="0" borderId="0" xfId="1" applyFont="1" applyAlignment="1">
      <alignment horizontal="left"/>
    </xf>
    <xf numFmtId="0" fontId="10" fillId="0" borderId="0" xfId="1" applyFont="1" applyAlignment="1">
      <alignment horizontal="left" vertical="top"/>
    </xf>
    <xf numFmtId="0" fontId="23" fillId="0" borderId="0" xfId="10" applyFont="1" applyAlignment="1">
      <alignment horizontal="left"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8" fillId="0" borderId="0" xfId="0" applyFont="1" applyAlignment="1">
      <alignment horizontal="left" vertical="top"/>
    </xf>
    <xf numFmtId="0" fontId="10" fillId="0" borderId="4" xfId="0" applyFont="1" applyBorder="1" applyAlignment="1">
      <alignment vertical="top" wrapText="1"/>
    </xf>
    <xf numFmtId="0" fontId="10" fillId="0" borderId="4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11" fillId="0" borderId="1" xfId="7" applyFont="1" applyFill="1" applyBorder="1" applyAlignment="1" applyProtection="1">
      <alignment horizontal="left" vertical="top" wrapText="1"/>
      <protection locked="0"/>
    </xf>
    <xf numFmtId="0" fontId="11" fillId="0" borderId="1" xfId="7" applyFont="1" applyFill="1" applyBorder="1" applyAlignment="1" applyProtection="1">
      <alignment horizontal="center" vertical="top" wrapText="1"/>
      <protection locked="0"/>
    </xf>
    <xf numFmtId="164" fontId="11" fillId="0" borderId="1" xfId="7" applyNumberFormat="1" applyFont="1" applyFill="1" applyBorder="1" applyAlignment="1" applyProtection="1">
      <alignment horizontal="center" vertical="top" wrapText="1"/>
      <protection locked="0"/>
    </xf>
    <xf numFmtId="0" fontId="11" fillId="0" borderId="1" xfId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8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9" fillId="0" borderId="0" xfId="0" applyFont="1" applyBorder="1" applyAlignment="1">
      <alignment horizontal="center" vertical="top"/>
    </xf>
    <xf numFmtId="0" fontId="10" fillId="0" borderId="4" xfId="0" applyFont="1" applyBorder="1" applyAlignment="1">
      <alignment horizontal="left" vertical="top"/>
    </xf>
    <xf numFmtId="0" fontId="10" fillId="0" borderId="4" xfId="1" applyFont="1" applyBorder="1" applyAlignment="1">
      <alignment vertical="top"/>
    </xf>
    <xf numFmtId="0" fontId="10" fillId="0" borderId="4" xfId="1" applyFont="1" applyBorder="1"/>
    <xf numFmtId="0" fontId="10" fillId="0" borderId="0" xfId="0" applyFont="1" applyAlignment="1">
      <alignment horizontal="left" vertical="top"/>
    </xf>
    <xf numFmtId="0" fontId="10" fillId="0" borderId="0" xfId="1" applyFont="1"/>
    <xf numFmtId="0" fontId="11" fillId="0" borderId="1" xfId="0" applyFont="1" applyFill="1" applyBorder="1" applyAlignment="1">
      <alignment horizontal="center" vertical="top" wrapText="1"/>
    </xf>
    <xf numFmtId="0" fontId="11" fillId="0" borderId="1" xfId="7" applyFont="1" applyFill="1" applyBorder="1" applyAlignment="1" applyProtection="1">
      <alignment horizontal="left" vertical="top" wrapText="1"/>
      <protection locked="0"/>
    </xf>
    <xf numFmtId="0" fontId="11" fillId="0" borderId="1" xfId="7" applyFont="1" applyFill="1" applyBorder="1" applyAlignment="1" applyProtection="1">
      <alignment horizontal="center" vertical="top" wrapText="1"/>
      <protection locked="0"/>
    </xf>
    <xf numFmtId="164" fontId="11" fillId="0" borderId="1" xfId="7" applyNumberFormat="1" applyFont="1" applyFill="1" applyBorder="1" applyAlignment="1" applyProtection="1">
      <alignment horizontal="center" vertical="top" wrapText="1"/>
      <protection locked="0"/>
    </xf>
    <xf numFmtId="0" fontId="11" fillId="0" borderId="1" xfId="1" applyFont="1" applyFill="1" applyBorder="1" applyAlignment="1">
      <alignment horizontal="center" vertical="top"/>
    </xf>
    <xf numFmtId="0" fontId="11" fillId="0" borderId="1" xfId="7" applyFont="1" applyFill="1" applyBorder="1" applyAlignment="1" applyProtection="1">
      <alignment horizontal="center" vertical="top" wrapText="1"/>
      <protection locked="0"/>
    </xf>
    <xf numFmtId="164" fontId="11" fillId="0" borderId="1" xfId="7" applyNumberFormat="1" applyFont="1" applyFill="1" applyBorder="1" applyAlignment="1" applyProtection="1">
      <alignment horizontal="center" vertical="top" wrapText="1"/>
      <protection locked="0"/>
    </xf>
    <xf numFmtId="0" fontId="11" fillId="0" borderId="1" xfId="1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top"/>
    </xf>
    <xf numFmtId="0" fontId="11" fillId="0" borderId="7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/>
    </xf>
    <xf numFmtId="0" fontId="11" fillId="0" borderId="1" xfId="7" applyFont="1" applyFill="1" applyBorder="1" applyAlignment="1" applyProtection="1">
      <alignment horizontal="left" vertical="top" wrapText="1"/>
      <protection locked="0"/>
    </xf>
    <xf numFmtId="0" fontId="22" fillId="0" borderId="0" xfId="1" applyFont="1" applyFill="1" applyAlignment="1">
      <alignment horizontal="center" vertical="top"/>
    </xf>
    <xf numFmtId="0" fontId="11" fillId="0" borderId="1" xfId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top" wrapText="1"/>
    </xf>
  </cellXfs>
  <cellStyles count="13">
    <cellStyle name="ВедРесурсов" xfId="6" xr:uid="{00000000-0005-0000-0000-000000000000}"/>
    <cellStyle name="ЛокСмета" xfId="5" xr:uid="{00000000-0005-0000-0000-000001000000}"/>
    <cellStyle name="Обычный" xfId="0" builtinId="0"/>
    <cellStyle name="Обычный 11" xfId="4" xr:uid="{00000000-0005-0000-0000-000003000000}"/>
    <cellStyle name="Обычный 11 2" xfId="9" xr:uid="{00000000-0005-0000-0000-000004000000}"/>
    <cellStyle name="Обычный 11 3" xfId="8" xr:uid="{00000000-0005-0000-0000-000005000000}"/>
    <cellStyle name="Обычный 2" xfId="3" xr:uid="{00000000-0005-0000-0000-000006000000}"/>
    <cellStyle name="Обычный 2 2" xfId="10" xr:uid="{00000000-0005-0000-0000-000007000000}"/>
    <cellStyle name="Обычный 2 7" xfId="12" xr:uid="{00000000-0005-0000-0000-000008000000}"/>
    <cellStyle name="Обычный 3" xfId="11" xr:uid="{00000000-0005-0000-0000-000009000000}"/>
    <cellStyle name="Обычный_ГЗУ" xfId="2" xr:uid="{00000000-0005-0000-0000-00000A000000}"/>
    <cellStyle name="Обычный_ГЗУ-II.04" xfId="1" xr:uid="{00000000-0005-0000-0000-00000B000000}"/>
    <cellStyle name="Обычный_Копия Заявка на 2007 год (по работам)" xfId="7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</sheetPr>
  <dimension ref="A1:AS98"/>
  <sheetViews>
    <sheetView tabSelected="1" view="pageBreakPreview" zoomScale="80" zoomScaleNormal="100" zoomScaleSheetLayoutView="80" workbookViewId="0">
      <selection activeCell="A37" sqref="A37:L37"/>
    </sheetView>
  </sheetViews>
  <sheetFormatPr defaultColWidth="9.140625" defaultRowHeight="12.75" x14ac:dyDescent="0.2"/>
  <cols>
    <col min="1" max="1" width="4" style="101" customWidth="1"/>
    <col min="2" max="2" width="40.140625" style="102" customWidth="1"/>
    <col min="3" max="3" width="9.28515625" style="103" customWidth="1"/>
    <col min="4" max="4" width="7.28515625" style="103" customWidth="1"/>
    <col min="5" max="5" width="17.28515625" style="103" customWidth="1"/>
    <col min="6" max="6" width="6.140625" style="103" customWidth="1"/>
    <col min="7" max="7" width="6.85546875" style="103" customWidth="1"/>
    <col min="8" max="8" width="14.140625" style="103" customWidth="1"/>
    <col min="9" max="9" width="29.85546875" style="103" customWidth="1"/>
    <col min="10" max="10" width="6.28515625" style="103" customWidth="1"/>
    <col min="11" max="11" width="8.5703125" style="103" customWidth="1"/>
    <col min="12" max="12" width="11.140625" style="103" customWidth="1"/>
    <col min="13" max="13" width="9.140625" style="1"/>
    <col min="14" max="16384" width="9.140625" style="7"/>
  </cols>
  <sheetData>
    <row r="1" spans="1:13" s="24" customFormat="1" x14ac:dyDescent="0.2">
      <c r="A1" s="63"/>
      <c r="B1" s="26"/>
      <c r="C1" s="49"/>
      <c r="D1" s="50"/>
      <c r="E1" s="64"/>
      <c r="F1" s="50"/>
      <c r="G1" s="65"/>
      <c r="H1" s="35"/>
      <c r="J1" s="66"/>
      <c r="K1" s="67"/>
      <c r="L1" s="68" t="s">
        <v>13</v>
      </c>
    </row>
    <row r="2" spans="1:13" s="24" customFormat="1" x14ac:dyDescent="0.2">
      <c r="A2" s="106"/>
      <c r="B2" s="26"/>
      <c r="C2" s="49"/>
      <c r="D2" s="50"/>
      <c r="E2" s="64"/>
      <c r="F2" s="50"/>
      <c r="G2" s="65"/>
      <c r="H2" s="35"/>
      <c r="J2" s="66"/>
      <c r="K2" s="69"/>
      <c r="L2" s="70" t="s">
        <v>25</v>
      </c>
    </row>
    <row r="3" spans="1:13" s="24" customFormat="1" x14ac:dyDescent="0.2">
      <c r="A3" s="106"/>
      <c r="B3" s="26"/>
      <c r="C3" s="71"/>
      <c r="D3" s="50"/>
      <c r="E3" s="64"/>
      <c r="F3" s="50"/>
      <c r="G3" s="65"/>
      <c r="H3" s="35"/>
      <c r="J3" s="66"/>
      <c r="K3" s="69"/>
      <c r="L3" s="70" t="s">
        <v>22</v>
      </c>
    </row>
    <row r="4" spans="1:13" s="24" customFormat="1" x14ac:dyDescent="0.2">
      <c r="A4" s="107"/>
      <c r="B4" s="26"/>
      <c r="C4" s="71"/>
      <c r="D4" s="50"/>
      <c r="E4" s="64"/>
      <c r="F4" s="50"/>
      <c r="G4" s="65"/>
      <c r="H4" s="35"/>
      <c r="J4" s="66"/>
      <c r="K4" s="69"/>
      <c r="L4" s="72" t="s">
        <v>26</v>
      </c>
    </row>
    <row r="5" spans="1:13" s="24" customFormat="1" x14ac:dyDescent="0.2">
      <c r="A5" s="108"/>
      <c r="B5" s="73"/>
      <c r="C5" s="74"/>
      <c r="D5" s="50"/>
      <c r="E5" s="64"/>
      <c r="F5" s="50"/>
      <c r="G5" s="65"/>
      <c r="H5" s="75"/>
      <c r="I5" s="76"/>
      <c r="J5" s="66"/>
      <c r="K5" s="69"/>
      <c r="L5" s="77" t="s">
        <v>27</v>
      </c>
    </row>
    <row r="6" spans="1:13" s="48" customFormat="1" x14ac:dyDescent="0.2">
      <c r="A6" s="109"/>
      <c r="B6" s="42"/>
      <c r="C6" s="78"/>
      <c r="D6" s="46"/>
      <c r="E6" s="79"/>
      <c r="F6" s="46"/>
      <c r="G6" s="80"/>
      <c r="H6" s="81"/>
      <c r="I6" s="82"/>
      <c r="J6" s="83"/>
      <c r="K6" s="84"/>
    </row>
    <row r="7" spans="1:13" s="48" customFormat="1" x14ac:dyDescent="0.2">
      <c r="A7" s="109"/>
      <c r="B7" s="42"/>
      <c r="C7" s="78"/>
      <c r="D7" s="46"/>
      <c r="E7" s="79"/>
      <c r="F7" s="46"/>
      <c r="G7" s="80"/>
      <c r="H7" s="81"/>
      <c r="I7" s="82"/>
      <c r="J7" s="83"/>
      <c r="K7" s="84"/>
    </row>
    <row r="8" spans="1:13" s="24" customFormat="1" ht="15.75" x14ac:dyDescent="0.2">
      <c r="A8" s="150" t="s">
        <v>37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23"/>
    </row>
    <row r="9" spans="1:13" s="24" customFormat="1" ht="15.75" x14ac:dyDescent="0.2">
      <c r="A9" s="104"/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23"/>
    </row>
    <row r="10" spans="1:13" s="24" customFormat="1" ht="12.75" customHeight="1" x14ac:dyDescent="0.2">
      <c r="A10" s="156" t="s">
        <v>41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23"/>
    </row>
    <row r="11" spans="1:13" s="24" customFormat="1" ht="12.75" customHeight="1" x14ac:dyDescent="0.2">
      <c r="A11" s="105"/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23"/>
    </row>
    <row r="12" spans="1:13" s="21" customFormat="1" x14ac:dyDescent="0.2">
      <c r="A12" s="36"/>
      <c r="B12" s="37" t="s">
        <v>21</v>
      </c>
      <c r="C12" s="62" t="s">
        <v>44</v>
      </c>
      <c r="D12" s="36"/>
      <c r="E12" s="36"/>
      <c r="F12" s="36"/>
      <c r="G12" s="36"/>
      <c r="H12" s="36"/>
      <c r="I12" s="36"/>
      <c r="J12" s="36"/>
      <c r="K12" s="36"/>
      <c r="L12" s="36"/>
      <c r="M12" s="18"/>
    </row>
    <row r="13" spans="1:13" s="21" customFormat="1" x14ac:dyDescent="0.2">
      <c r="A13" s="36"/>
      <c r="B13" s="37"/>
      <c r="C13" s="62" t="s">
        <v>45</v>
      </c>
      <c r="D13" s="36"/>
      <c r="E13" s="36"/>
      <c r="F13" s="36"/>
      <c r="G13" s="36"/>
      <c r="H13" s="36"/>
      <c r="I13" s="36"/>
      <c r="J13" s="36"/>
      <c r="K13" s="36"/>
      <c r="L13" s="36"/>
      <c r="M13" s="18"/>
    </row>
    <row r="14" spans="1:13" s="21" customFormat="1" x14ac:dyDescent="0.2">
      <c r="A14" s="36"/>
      <c r="B14" s="37"/>
      <c r="C14" s="62" t="s">
        <v>46</v>
      </c>
      <c r="D14" s="36"/>
      <c r="E14" s="36"/>
      <c r="F14" s="36"/>
      <c r="G14" s="36"/>
      <c r="H14" s="36"/>
      <c r="I14" s="36"/>
      <c r="J14" s="36"/>
      <c r="K14" s="36"/>
      <c r="L14" s="36"/>
      <c r="M14" s="18"/>
    </row>
    <row r="15" spans="1:13" s="21" customFormat="1" x14ac:dyDescent="0.2">
      <c r="A15" s="36"/>
      <c r="B15" s="37"/>
      <c r="C15" s="62" t="s">
        <v>47</v>
      </c>
      <c r="D15" s="36"/>
      <c r="E15" s="36"/>
      <c r="F15" s="36"/>
      <c r="G15" s="36"/>
      <c r="H15" s="36"/>
      <c r="I15" s="36"/>
      <c r="J15" s="36"/>
      <c r="K15" s="36"/>
      <c r="L15" s="36"/>
      <c r="M15" s="18"/>
    </row>
    <row r="16" spans="1:13" s="21" customFormat="1" x14ac:dyDescent="0.2">
      <c r="A16" s="36"/>
      <c r="B16" s="37"/>
      <c r="C16" s="62" t="s">
        <v>48</v>
      </c>
      <c r="D16" s="36"/>
      <c r="E16" s="36"/>
      <c r="F16" s="36"/>
      <c r="G16" s="36"/>
      <c r="H16" s="36"/>
      <c r="I16" s="36"/>
      <c r="J16" s="36"/>
      <c r="K16" s="36"/>
      <c r="L16" s="36"/>
      <c r="M16" s="18"/>
    </row>
    <row r="17" spans="1:13" s="21" customFormat="1" x14ac:dyDescent="0.2">
      <c r="A17" s="36"/>
      <c r="B17" s="37"/>
      <c r="C17" s="62"/>
      <c r="D17" s="36"/>
      <c r="E17" s="36"/>
      <c r="F17" s="36"/>
      <c r="G17" s="36"/>
      <c r="H17" s="36"/>
      <c r="I17" s="36"/>
      <c r="J17" s="36"/>
      <c r="K17" s="36"/>
      <c r="L17" s="36"/>
      <c r="M17" s="18"/>
    </row>
    <row r="18" spans="1:13" ht="14.25" customHeight="1" x14ac:dyDescent="0.2">
      <c r="A18" s="152" t="s">
        <v>2</v>
      </c>
      <c r="B18" s="152" t="s">
        <v>3</v>
      </c>
      <c r="C18" s="153" t="s">
        <v>4</v>
      </c>
      <c r="D18" s="154"/>
      <c r="E18" s="153" t="s">
        <v>5</v>
      </c>
      <c r="F18" s="155"/>
      <c r="G18" s="155"/>
      <c r="H18" s="154"/>
      <c r="I18" s="151" t="s">
        <v>6</v>
      </c>
      <c r="J18" s="151"/>
      <c r="K18" s="151"/>
      <c r="L18" s="151"/>
    </row>
    <row r="19" spans="1:13" ht="84" x14ac:dyDescent="0.2">
      <c r="A19" s="152"/>
      <c r="B19" s="152"/>
      <c r="C19" s="85" t="s">
        <v>1</v>
      </c>
      <c r="D19" s="85" t="s">
        <v>7</v>
      </c>
      <c r="E19" s="85" t="s">
        <v>0</v>
      </c>
      <c r="F19" s="85" t="s">
        <v>1</v>
      </c>
      <c r="G19" s="85" t="s">
        <v>8</v>
      </c>
      <c r="H19" s="85" t="s">
        <v>20</v>
      </c>
      <c r="I19" s="85" t="s">
        <v>0</v>
      </c>
      <c r="J19" s="85" t="s">
        <v>1</v>
      </c>
      <c r="K19" s="85" t="s">
        <v>8</v>
      </c>
      <c r="L19" s="85" t="s">
        <v>19</v>
      </c>
    </row>
    <row r="20" spans="1:13" s="8" customFormat="1" x14ac:dyDescent="0.2">
      <c r="A20" s="86">
        <v>1</v>
      </c>
      <c r="B20" s="87">
        <v>2</v>
      </c>
      <c r="C20" s="88">
        <v>3</v>
      </c>
      <c r="D20" s="88">
        <v>4</v>
      </c>
      <c r="E20" s="88">
        <v>5</v>
      </c>
      <c r="F20" s="88">
        <v>6</v>
      </c>
      <c r="G20" s="88">
        <v>7</v>
      </c>
      <c r="H20" s="88">
        <v>8</v>
      </c>
      <c r="I20" s="88">
        <v>9</v>
      </c>
      <c r="J20" s="88">
        <v>10</v>
      </c>
      <c r="K20" s="88">
        <v>11</v>
      </c>
      <c r="L20" s="88">
        <v>12</v>
      </c>
      <c r="M20" s="1"/>
    </row>
    <row r="21" spans="1:13" s="9" customFormat="1" ht="30" customHeight="1" x14ac:dyDescent="0.2">
      <c r="A21" s="141" t="s">
        <v>42</v>
      </c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3"/>
      <c r="M21" s="29"/>
    </row>
    <row r="22" spans="1:13" s="9" customFormat="1" ht="72.75" customHeight="1" x14ac:dyDescent="0.2">
      <c r="A22" s="89">
        <v>1</v>
      </c>
      <c r="B22" s="90" t="s">
        <v>38</v>
      </c>
      <c r="C22" s="91" t="s">
        <v>9</v>
      </c>
      <c r="D22" s="92">
        <v>1.2</v>
      </c>
      <c r="E22" s="93" t="s">
        <v>15</v>
      </c>
      <c r="F22" s="94" t="s">
        <v>9</v>
      </c>
      <c r="G22" s="60">
        <f>D23*0.029/100</f>
        <v>5.5999999999999999E-3</v>
      </c>
      <c r="H22" s="95" t="s">
        <v>23</v>
      </c>
      <c r="I22" s="93" t="s">
        <v>34</v>
      </c>
      <c r="J22" s="94" t="s">
        <v>9</v>
      </c>
      <c r="K22" s="60">
        <f>D23*0.029/100</f>
        <v>5.5999999999999999E-3</v>
      </c>
      <c r="L22" s="95" t="s">
        <v>11</v>
      </c>
      <c r="M22" s="29"/>
    </row>
    <row r="23" spans="1:13" s="14" customFormat="1" ht="48" customHeight="1" x14ac:dyDescent="0.2">
      <c r="A23" s="144"/>
      <c r="B23" s="146" t="s">
        <v>16</v>
      </c>
      <c r="C23" s="147" t="s">
        <v>12</v>
      </c>
      <c r="D23" s="148">
        <f>ROUND(D22*0.323/0.5/0.04,2)</f>
        <v>19.38</v>
      </c>
      <c r="E23" s="149" t="s">
        <v>17</v>
      </c>
      <c r="F23" s="138" t="s">
        <v>9</v>
      </c>
      <c r="G23" s="139">
        <f>(K23+(K24*0.04))*0.6</f>
        <v>2.6499999999999999E-2</v>
      </c>
      <c r="H23" s="140" t="s">
        <v>18</v>
      </c>
      <c r="I23" s="96" t="s">
        <v>35</v>
      </c>
      <c r="J23" s="94" t="s">
        <v>10</v>
      </c>
      <c r="K23" s="61">
        <f>D23*0.008/100</f>
        <v>1.6000000000000001E-3</v>
      </c>
      <c r="L23" s="95" t="s">
        <v>11</v>
      </c>
      <c r="M23" s="1"/>
    </row>
    <row r="24" spans="1:13" s="14" customFormat="1" ht="15" customHeight="1" x14ac:dyDescent="0.2">
      <c r="A24" s="145"/>
      <c r="B24" s="146"/>
      <c r="C24" s="147"/>
      <c r="D24" s="148"/>
      <c r="E24" s="149"/>
      <c r="F24" s="138"/>
      <c r="G24" s="139"/>
      <c r="H24" s="140"/>
      <c r="I24" s="96" t="s">
        <v>36</v>
      </c>
      <c r="J24" s="94" t="s">
        <v>12</v>
      </c>
      <c r="K24" s="61">
        <f>D23*5.5/100</f>
        <v>1.0659000000000001</v>
      </c>
      <c r="L24" s="95" t="s">
        <v>11</v>
      </c>
      <c r="M24" s="1"/>
    </row>
    <row r="25" spans="1:13" s="9" customFormat="1" ht="30" customHeight="1" x14ac:dyDescent="0.2">
      <c r="A25" s="141" t="s">
        <v>43</v>
      </c>
      <c r="B25" s="142"/>
      <c r="C25" s="142"/>
      <c r="D25" s="142"/>
      <c r="E25" s="142"/>
      <c r="F25" s="142"/>
      <c r="G25" s="142"/>
      <c r="H25" s="142"/>
      <c r="I25" s="142"/>
      <c r="J25" s="142"/>
      <c r="K25" s="142"/>
      <c r="L25" s="143"/>
      <c r="M25" s="29"/>
    </row>
    <row r="26" spans="1:13" s="9" customFormat="1" ht="72.75" customHeight="1" x14ac:dyDescent="0.2">
      <c r="A26" s="89">
        <f>A22+1</f>
        <v>2</v>
      </c>
      <c r="B26" s="90" t="s">
        <v>38</v>
      </c>
      <c r="C26" s="121" t="s">
        <v>9</v>
      </c>
      <c r="D26" s="92">
        <v>1.2</v>
      </c>
      <c r="E26" s="93" t="s">
        <v>15</v>
      </c>
      <c r="F26" s="118" t="s">
        <v>9</v>
      </c>
      <c r="G26" s="60">
        <f>D27*0.029/100</f>
        <v>5.5999999999999999E-3</v>
      </c>
      <c r="H26" s="120" t="s">
        <v>23</v>
      </c>
      <c r="I26" s="93" t="s">
        <v>34</v>
      </c>
      <c r="J26" s="118" t="s">
        <v>9</v>
      </c>
      <c r="K26" s="60">
        <f>D27*0.029/100</f>
        <v>5.5999999999999999E-3</v>
      </c>
      <c r="L26" s="120" t="s">
        <v>11</v>
      </c>
      <c r="M26" s="29"/>
    </row>
    <row r="27" spans="1:13" s="14" customFormat="1" ht="48" customHeight="1" x14ac:dyDescent="0.2">
      <c r="A27" s="144"/>
      <c r="B27" s="146" t="s">
        <v>16</v>
      </c>
      <c r="C27" s="147" t="s">
        <v>12</v>
      </c>
      <c r="D27" s="148">
        <f>ROUND(D26*0.323/0.5/0.04,2)</f>
        <v>19.38</v>
      </c>
      <c r="E27" s="149" t="s">
        <v>17</v>
      </c>
      <c r="F27" s="138" t="s">
        <v>9</v>
      </c>
      <c r="G27" s="139">
        <f>(K27+(K28*0.04))*0.6</f>
        <v>2.6499999999999999E-2</v>
      </c>
      <c r="H27" s="140" t="s">
        <v>18</v>
      </c>
      <c r="I27" s="117" t="s">
        <v>35</v>
      </c>
      <c r="J27" s="118" t="s">
        <v>10</v>
      </c>
      <c r="K27" s="119">
        <f>D27*0.008/100</f>
        <v>1.6000000000000001E-3</v>
      </c>
      <c r="L27" s="120" t="s">
        <v>11</v>
      </c>
      <c r="M27" s="1"/>
    </row>
    <row r="28" spans="1:13" s="14" customFormat="1" ht="15" customHeight="1" x14ac:dyDescent="0.2">
      <c r="A28" s="145"/>
      <c r="B28" s="146"/>
      <c r="C28" s="147"/>
      <c r="D28" s="148"/>
      <c r="E28" s="149"/>
      <c r="F28" s="138"/>
      <c r="G28" s="139"/>
      <c r="H28" s="140"/>
      <c r="I28" s="117" t="s">
        <v>36</v>
      </c>
      <c r="J28" s="118" t="s">
        <v>12</v>
      </c>
      <c r="K28" s="119">
        <f>D27*5.5/100</f>
        <v>1.0659000000000001</v>
      </c>
      <c r="L28" s="120" t="s">
        <v>11</v>
      </c>
      <c r="M28" s="1"/>
    </row>
    <row r="29" spans="1:13" s="9" customFormat="1" ht="30" customHeight="1" x14ac:dyDescent="0.2">
      <c r="A29" s="141" t="s">
        <v>49</v>
      </c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3"/>
      <c r="M29" s="29"/>
    </row>
    <row r="30" spans="1:13" s="9" customFormat="1" ht="72.75" customHeight="1" x14ac:dyDescent="0.2">
      <c r="A30" s="89">
        <f>A26+1</f>
        <v>3</v>
      </c>
      <c r="B30" s="90" t="s">
        <v>38</v>
      </c>
      <c r="C30" s="133" t="s">
        <v>9</v>
      </c>
      <c r="D30" s="92">
        <v>1.2</v>
      </c>
      <c r="E30" s="93" t="s">
        <v>15</v>
      </c>
      <c r="F30" s="135" t="s">
        <v>9</v>
      </c>
      <c r="G30" s="60">
        <f>D31*0.029/100</f>
        <v>5.5999999999999999E-3</v>
      </c>
      <c r="H30" s="137" t="s">
        <v>23</v>
      </c>
      <c r="I30" s="93" t="s">
        <v>34</v>
      </c>
      <c r="J30" s="135" t="s">
        <v>9</v>
      </c>
      <c r="K30" s="60">
        <f>D31*0.029/100</f>
        <v>5.5999999999999999E-3</v>
      </c>
      <c r="L30" s="137" t="s">
        <v>11</v>
      </c>
      <c r="M30" s="29"/>
    </row>
    <row r="31" spans="1:13" s="14" customFormat="1" ht="48" customHeight="1" x14ac:dyDescent="0.2">
      <c r="A31" s="144"/>
      <c r="B31" s="146" t="s">
        <v>16</v>
      </c>
      <c r="C31" s="147" t="s">
        <v>12</v>
      </c>
      <c r="D31" s="148">
        <f>ROUND(D30*0.323/0.5/0.04,2)</f>
        <v>19.38</v>
      </c>
      <c r="E31" s="149" t="s">
        <v>17</v>
      </c>
      <c r="F31" s="138" t="s">
        <v>9</v>
      </c>
      <c r="G31" s="139">
        <f>(K31+(K32*0.04))*0.6</f>
        <v>2.6499999999999999E-2</v>
      </c>
      <c r="H31" s="140" t="s">
        <v>18</v>
      </c>
      <c r="I31" s="134" t="s">
        <v>35</v>
      </c>
      <c r="J31" s="135" t="s">
        <v>10</v>
      </c>
      <c r="K31" s="136">
        <f>D31*0.008/100</f>
        <v>1.6000000000000001E-3</v>
      </c>
      <c r="L31" s="137" t="s">
        <v>11</v>
      </c>
      <c r="M31" s="1"/>
    </row>
    <row r="32" spans="1:13" s="14" customFormat="1" ht="15" customHeight="1" x14ac:dyDescent="0.2">
      <c r="A32" s="145"/>
      <c r="B32" s="146"/>
      <c r="C32" s="147"/>
      <c r="D32" s="148"/>
      <c r="E32" s="149"/>
      <c r="F32" s="138"/>
      <c r="G32" s="139"/>
      <c r="H32" s="140"/>
      <c r="I32" s="134" t="s">
        <v>36</v>
      </c>
      <c r="J32" s="135" t="s">
        <v>12</v>
      </c>
      <c r="K32" s="136">
        <f>D31*5.5/100</f>
        <v>1.0659000000000001</v>
      </c>
      <c r="L32" s="137" t="s">
        <v>11</v>
      </c>
      <c r="M32" s="1"/>
    </row>
    <row r="33" spans="1:13" s="9" customFormat="1" ht="30" customHeight="1" x14ac:dyDescent="0.2">
      <c r="A33" s="141" t="s">
        <v>50</v>
      </c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3"/>
      <c r="M33" s="29"/>
    </row>
    <row r="34" spans="1:13" s="9" customFormat="1" ht="72.75" customHeight="1" x14ac:dyDescent="0.2">
      <c r="A34" s="89">
        <f>A30+1</f>
        <v>4</v>
      </c>
      <c r="B34" s="90" t="s">
        <v>38</v>
      </c>
      <c r="C34" s="121" t="s">
        <v>9</v>
      </c>
      <c r="D34" s="92">
        <v>1.2</v>
      </c>
      <c r="E34" s="93" t="s">
        <v>15</v>
      </c>
      <c r="F34" s="118" t="s">
        <v>9</v>
      </c>
      <c r="G34" s="60">
        <f>D35*0.029/100</f>
        <v>5.5999999999999999E-3</v>
      </c>
      <c r="H34" s="120" t="s">
        <v>23</v>
      </c>
      <c r="I34" s="93" t="s">
        <v>34</v>
      </c>
      <c r="J34" s="118" t="s">
        <v>9</v>
      </c>
      <c r="K34" s="60">
        <f>D35*0.029/100</f>
        <v>5.5999999999999999E-3</v>
      </c>
      <c r="L34" s="120" t="s">
        <v>11</v>
      </c>
      <c r="M34" s="29"/>
    </row>
    <row r="35" spans="1:13" s="14" customFormat="1" ht="48" customHeight="1" x14ac:dyDescent="0.2">
      <c r="A35" s="144"/>
      <c r="B35" s="146" t="s">
        <v>16</v>
      </c>
      <c r="C35" s="147" t="s">
        <v>12</v>
      </c>
      <c r="D35" s="148">
        <f>ROUND(D34*0.323/0.5/0.04,2)</f>
        <v>19.38</v>
      </c>
      <c r="E35" s="149" t="s">
        <v>17</v>
      </c>
      <c r="F35" s="138" t="s">
        <v>9</v>
      </c>
      <c r="G35" s="139">
        <f>(K35+(K36*0.04))*0.6</f>
        <v>2.6499999999999999E-2</v>
      </c>
      <c r="H35" s="140" t="s">
        <v>18</v>
      </c>
      <c r="I35" s="117" t="s">
        <v>35</v>
      </c>
      <c r="J35" s="118" t="s">
        <v>10</v>
      </c>
      <c r="K35" s="119">
        <f>D35*0.008/100</f>
        <v>1.6000000000000001E-3</v>
      </c>
      <c r="L35" s="120" t="s">
        <v>11</v>
      </c>
      <c r="M35" s="1"/>
    </row>
    <row r="36" spans="1:13" s="14" customFormat="1" ht="15.75" customHeight="1" x14ac:dyDescent="0.2">
      <c r="A36" s="145"/>
      <c r="B36" s="146"/>
      <c r="C36" s="147"/>
      <c r="D36" s="148"/>
      <c r="E36" s="149"/>
      <c r="F36" s="138"/>
      <c r="G36" s="139"/>
      <c r="H36" s="140"/>
      <c r="I36" s="117" t="s">
        <v>36</v>
      </c>
      <c r="J36" s="118" t="s">
        <v>12</v>
      </c>
      <c r="K36" s="119">
        <f>D35*5.5/100</f>
        <v>1.0659000000000001</v>
      </c>
      <c r="L36" s="120" t="s">
        <v>11</v>
      </c>
      <c r="M36" s="1"/>
    </row>
    <row r="37" spans="1:13" s="9" customFormat="1" ht="30" customHeight="1" x14ac:dyDescent="0.2">
      <c r="A37" s="141" t="s">
        <v>51</v>
      </c>
      <c r="B37" s="142"/>
      <c r="C37" s="142"/>
      <c r="D37" s="142"/>
      <c r="E37" s="142"/>
      <c r="F37" s="142"/>
      <c r="G37" s="142"/>
      <c r="H37" s="142"/>
      <c r="I37" s="142"/>
      <c r="J37" s="142"/>
      <c r="K37" s="142"/>
      <c r="L37" s="143"/>
      <c r="M37" s="29"/>
    </row>
    <row r="38" spans="1:13" s="9" customFormat="1" ht="72.75" customHeight="1" x14ac:dyDescent="0.2">
      <c r="A38" s="89">
        <f>A34+1</f>
        <v>5</v>
      </c>
      <c r="B38" s="90" t="s">
        <v>38</v>
      </c>
      <c r="C38" s="121" t="s">
        <v>9</v>
      </c>
      <c r="D38" s="92">
        <v>2</v>
      </c>
      <c r="E38" s="93" t="s">
        <v>15</v>
      </c>
      <c r="F38" s="118" t="s">
        <v>9</v>
      </c>
      <c r="G38" s="60">
        <f>D39*0.029/100</f>
        <v>9.4000000000000004E-3</v>
      </c>
      <c r="H38" s="120" t="s">
        <v>23</v>
      </c>
      <c r="I38" s="93" t="s">
        <v>34</v>
      </c>
      <c r="J38" s="118" t="s">
        <v>9</v>
      </c>
      <c r="K38" s="60">
        <f>D39*0.029/100</f>
        <v>9.4000000000000004E-3</v>
      </c>
      <c r="L38" s="120" t="s">
        <v>11</v>
      </c>
      <c r="M38" s="29"/>
    </row>
    <row r="39" spans="1:13" s="14" customFormat="1" ht="48" customHeight="1" x14ac:dyDescent="0.2">
      <c r="A39" s="144"/>
      <c r="B39" s="146" t="s">
        <v>16</v>
      </c>
      <c r="C39" s="147" t="s">
        <v>12</v>
      </c>
      <c r="D39" s="148">
        <f>ROUND(D38*0.323/0.5/0.04,2)</f>
        <v>32.299999999999997</v>
      </c>
      <c r="E39" s="149" t="s">
        <v>17</v>
      </c>
      <c r="F39" s="138" t="s">
        <v>9</v>
      </c>
      <c r="G39" s="139">
        <f>(K39+(K40*0.04))*0.6</f>
        <v>4.4200000000000003E-2</v>
      </c>
      <c r="H39" s="140" t="s">
        <v>18</v>
      </c>
      <c r="I39" s="117" t="s">
        <v>35</v>
      </c>
      <c r="J39" s="118" t="s">
        <v>10</v>
      </c>
      <c r="K39" s="119">
        <f>D39*0.008/100</f>
        <v>2.5999999999999999E-3</v>
      </c>
      <c r="L39" s="120" t="s">
        <v>11</v>
      </c>
      <c r="M39" s="1"/>
    </row>
    <row r="40" spans="1:13" s="14" customFormat="1" ht="15.75" customHeight="1" x14ac:dyDescent="0.2">
      <c r="A40" s="145"/>
      <c r="B40" s="146"/>
      <c r="C40" s="147"/>
      <c r="D40" s="148"/>
      <c r="E40" s="149"/>
      <c r="F40" s="138"/>
      <c r="G40" s="139"/>
      <c r="H40" s="140"/>
      <c r="I40" s="117" t="s">
        <v>36</v>
      </c>
      <c r="J40" s="118" t="s">
        <v>12</v>
      </c>
      <c r="K40" s="119">
        <f>D39*5.5/100</f>
        <v>1.7765</v>
      </c>
      <c r="L40" s="120" t="s">
        <v>11</v>
      </c>
      <c r="M40" s="1"/>
    </row>
    <row r="41" spans="1:13" s="9" customFormat="1" ht="41.25" customHeight="1" x14ac:dyDescent="0.2">
      <c r="A41" s="141" t="s">
        <v>52</v>
      </c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3"/>
      <c r="M41" s="29"/>
    </row>
    <row r="42" spans="1:13" s="9" customFormat="1" ht="72.75" customHeight="1" x14ac:dyDescent="0.2">
      <c r="A42" s="89">
        <f>A38+1</f>
        <v>6</v>
      </c>
      <c r="B42" s="90" t="s">
        <v>38</v>
      </c>
      <c r="C42" s="121" t="s">
        <v>9</v>
      </c>
      <c r="D42" s="92">
        <v>6.6</v>
      </c>
      <c r="E42" s="93" t="s">
        <v>15</v>
      </c>
      <c r="F42" s="118" t="s">
        <v>9</v>
      </c>
      <c r="G42" s="60">
        <f>D43*0.029/100</f>
        <v>3.09E-2</v>
      </c>
      <c r="H42" s="120" t="s">
        <v>23</v>
      </c>
      <c r="I42" s="93" t="s">
        <v>34</v>
      </c>
      <c r="J42" s="118" t="s">
        <v>9</v>
      </c>
      <c r="K42" s="60">
        <f>D43*0.029/100</f>
        <v>3.09E-2</v>
      </c>
      <c r="L42" s="120" t="s">
        <v>11</v>
      </c>
      <c r="M42" s="29"/>
    </row>
    <row r="43" spans="1:13" s="14" customFormat="1" ht="48" customHeight="1" x14ac:dyDescent="0.2">
      <c r="A43" s="144"/>
      <c r="B43" s="146" t="s">
        <v>16</v>
      </c>
      <c r="C43" s="147" t="s">
        <v>12</v>
      </c>
      <c r="D43" s="148">
        <f>ROUND(D42*0.323/0.5/0.04,2)</f>
        <v>106.59</v>
      </c>
      <c r="E43" s="149" t="s">
        <v>17</v>
      </c>
      <c r="F43" s="138" t="s">
        <v>9</v>
      </c>
      <c r="G43" s="139">
        <f>(K43+(K44*0.04))*0.6</f>
        <v>0.14580000000000001</v>
      </c>
      <c r="H43" s="140" t="s">
        <v>18</v>
      </c>
      <c r="I43" s="117" t="s">
        <v>35</v>
      </c>
      <c r="J43" s="118" t="s">
        <v>10</v>
      </c>
      <c r="K43" s="119">
        <f>D43*0.008/100</f>
        <v>8.5000000000000006E-3</v>
      </c>
      <c r="L43" s="120" t="s">
        <v>11</v>
      </c>
      <c r="M43" s="1"/>
    </row>
    <row r="44" spans="1:13" s="14" customFormat="1" ht="23.25" customHeight="1" x14ac:dyDescent="0.2">
      <c r="A44" s="145"/>
      <c r="B44" s="146"/>
      <c r="C44" s="147"/>
      <c r="D44" s="148"/>
      <c r="E44" s="149"/>
      <c r="F44" s="138"/>
      <c r="G44" s="139"/>
      <c r="H44" s="140"/>
      <c r="I44" s="117" t="s">
        <v>36</v>
      </c>
      <c r="J44" s="118" t="s">
        <v>12</v>
      </c>
      <c r="K44" s="119">
        <f>D43*5.5/100</f>
        <v>5.8624999999999998</v>
      </c>
      <c r="L44" s="120" t="s">
        <v>11</v>
      </c>
      <c r="M44" s="1"/>
    </row>
    <row r="45" spans="1:13" s="9" customFormat="1" ht="30" customHeight="1" x14ac:dyDescent="0.2">
      <c r="A45" s="141" t="s">
        <v>53</v>
      </c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43"/>
      <c r="M45" s="29"/>
    </row>
    <row r="46" spans="1:13" s="9" customFormat="1" ht="72.75" customHeight="1" x14ac:dyDescent="0.2">
      <c r="A46" s="89">
        <f>A42+1</f>
        <v>7</v>
      </c>
      <c r="B46" s="90" t="s">
        <v>38</v>
      </c>
      <c r="C46" s="121" t="s">
        <v>9</v>
      </c>
      <c r="D46" s="92">
        <v>1.8</v>
      </c>
      <c r="E46" s="93" t="s">
        <v>15</v>
      </c>
      <c r="F46" s="118" t="s">
        <v>9</v>
      </c>
      <c r="G46" s="60">
        <f>D47*0.029/100</f>
        <v>8.3999999999999995E-3</v>
      </c>
      <c r="H46" s="120" t="s">
        <v>23</v>
      </c>
      <c r="I46" s="93" t="s">
        <v>34</v>
      </c>
      <c r="J46" s="118" t="s">
        <v>9</v>
      </c>
      <c r="K46" s="60">
        <f>D47*0.029/100</f>
        <v>8.3999999999999995E-3</v>
      </c>
      <c r="L46" s="120" t="s">
        <v>11</v>
      </c>
      <c r="M46" s="29"/>
    </row>
    <row r="47" spans="1:13" s="14" customFormat="1" ht="48" customHeight="1" x14ac:dyDescent="0.2">
      <c r="A47" s="144"/>
      <c r="B47" s="146" t="s">
        <v>16</v>
      </c>
      <c r="C47" s="147" t="s">
        <v>12</v>
      </c>
      <c r="D47" s="148">
        <f>ROUND(D46*0.323/0.5/0.04,2)</f>
        <v>29.07</v>
      </c>
      <c r="E47" s="149" t="s">
        <v>17</v>
      </c>
      <c r="F47" s="138" t="s">
        <v>9</v>
      </c>
      <c r="G47" s="139">
        <f>(K47+(K48*0.04))*0.6</f>
        <v>3.9800000000000002E-2</v>
      </c>
      <c r="H47" s="140" t="s">
        <v>18</v>
      </c>
      <c r="I47" s="117" t="s">
        <v>35</v>
      </c>
      <c r="J47" s="118" t="s">
        <v>10</v>
      </c>
      <c r="K47" s="119">
        <f>D47*0.008/100</f>
        <v>2.3E-3</v>
      </c>
      <c r="L47" s="120" t="s">
        <v>11</v>
      </c>
      <c r="M47" s="1"/>
    </row>
    <row r="48" spans="1:13" s="14" customFormat="1" ht="23.25" customHeight="1" x14ac:dyDescent="0.2">
      <c r="A48" s="145"/>
      <c r="B48" s="146"/>
      <c r="C48" s="147"/>
      <c r="D48" s="148"/>
      <c r="E48" s="149"/>
      <c r="F48" s="138"/>
      <c r="G48" s="139"/>
      <c r="H48" s="140"/>
      <c r="I48" s="117" t="s">
        <v>36</v>
      </c>
      <c r="J48" s="118" t="s">
        <v>12</v>
      </c>
      <c r="K48" s="119">
        <f>D47*5.5/100</f>
        <v>1.5989</v>
      </c>
      <c r="L48" s="120" t="s">
        <v>11</v>
      </c>
      <c r="M48" s="1"/>
    </row>
    <row r="49" spans="1:45" s="9" customFormat="1" ht="30" customHeight="1" x14ac:dyDescent="0.2">
      <c r="A49" s="141" t="s">
        <v>54</v>
      </c>
      <c r="B49" s="142"/>
      <c r="C49" s="142"/>
      <c r="D49" s="142"/>
      <c r="E49" s="142"/>
      <c r="F49" s="142"/>
      <c r="G49" s="142"/>
      <c r="H49" s="142"/>
      <c r="I49" s="142"/>
      <c r="J49" s="142"/>
      <c r="K49" s="142"/>
      <c r="L49" s="143"/>
      <c r="M49" s="29"/>
    </row>
    <row r="50" spans="1:45" s="9" customFormat="1" ht="72.75" customHeight="1" x14ac:dyDescent="0.2">
      <c r="A50" s="89">
        <f>A46+1</f>
        <v>8</v>
      </c>
      <c r="B50" s="90" t="s">
        <v>38</v>
      </c>
      <c r="C50" s="121" t="s">
        <v>9</v>
      </c>
      <c r="D50" s="92">
        <v>1.8</v>
      </c>
      <c r="E50" s="93" t="s">
        <v>15</v>
      </c>
      <c r="F50" s="118" t="s">
        <v>9</v>
      </c>
      <c r="G50" s="60">
        <f>D51*0.029/100</f>
        <v>8.3999999999999995E-3</v>
      </c>
      <c r="H50" s="120" t="s">
        <v>23</v>
      </c>
      <c r="I50" s="93" t="s">
        <v>34</v>
      </c>
      <c r="J50" s="118" t="s">
        <v>9</v>
      </c>
      <c r="K50" s="60">
        <f>D51*0.029/100</f>
        <v>8.3999999999999995E-3</v>
      </c>
      <c r="L50" s="120" t="s">
        <v>11</v>
      </c>
      <c r="M50" s="29"/>
    </row>
    <row r="51" spans="1:45" s="14" customFormat="1" ht="48" customHeight="1" x14ac:dyDescent="0.2">
      <c r="A51" s="144"/>
      <c r="B51" s="146" t="s">
        <v>16</v>
      </c>
      <c r="C51" s="147" t="s">
        <v>12</v>
      </c>
      <c r="D51" s="148">
        <f>ROUND(D50*0.323/0.5/0.04,2)</f>
        <v>29.07</v>
      </c>
      <c r="E51" s="149" t="s">
        <v>17</v>
      </c>
      <c r="F51" s="138" t="s">
        <v>9</v>
      </c>
      <c r="G51" s="139">
        <f>(K51+(K52*0.04))*0.6</f>
        <v>3.9800000000000002E-2</v>
      </c>
      <c r="H51" s="140" t="s">
        <v>18</v>
      </c>
      <c r="I51" s="117" t="s">
        <v>35</v>
      </c>
      <c r="J51" s="118" t="s">
        <v>10</v>
      </c>
      <c r="K51" s="119">
        <f>D51*0.008/100</f>
        <v>2.3E-3</v>
      </c>
      <c r="L51" s="120" t="s">
        <v>11</v>
      </c>
      <c r="M51" s="1"/>
    </row>
    <row r="52" spans="1:45" s="14" customFormat="1" ht="23.25" customHeight="1" x14ac:dyDescent="0.2">
      <c r="A52" s="145"/>
      <c r="B52" s="146"/>
      <c r="C52" s="147"/>
      <c r="D52" s="148"/>
      <c r="E52" s="149"/>
      <c r="F52" s="138"/>
      <c r="G52" s="139"/>
      <c r="H52" s="140"/>
      <c r="I52" s="117" t="s">
        <v>36</v>
      </c>
      <c r="J52" s="118" t="s">
        <v>12</v>
      </c>
      <c r="K52" s="119">
        <f>D51*5.5/100</f>
        <v>1.5989</v>
      </c>
      <c r="L52" s="120" t="s">
        <v>11</v>
      </c>
      <c r="M52" s="1"/>
    </row>
    <row r="53" spans="1:45" s="48" customFormat="1" x14ac:dyDescent="0.2">
      <c r="A53" s="46"/>
      <c r="B53" s="40" t="s">
        <v>24</v>
      </c>
      <c r="C53" s="47"/>
      <c r="E53" s="52"/>
      <c r="F53" s="40"/>
      <c r="G53" s="49"/>
      <c r="H53" s="50"/>
      <c r="I53" s="51"/>
      <c r="J53" s="49"/>
      <c r="K53" s="49"/>
      <c r="L53" s="49"/>
      <c r="O53" s="43"/>
      <c r="Q53" s="44"/>
      <c r="R53" s="4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</row>
    <row r="54" spans="1:45" s="17" customFormat="1" x14ac:dyDescent="0.2">
      <c r="A54" s="19"/>
      <c r="B54" s="97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1"/>
    </row>
    <row r="55" spans="1:45" s="17" customFormat="1" x14ac:dyDescent="0.2">
      <c r="A55" s="19"/>
      <c r="B55" s="97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1"/>
    </row>
    <row r="56" spans="1:45" s="17" customFormat="1" x14ac:dyDescent="0.2">
      <c r="A56" s="122"/>
      <c r="B56" s="122"/>
      <c r="C56" s="123"/>
      <c r="D56" s="123"/>
      <c r="E56" s="27"/>
      <c r="F56" s="22" t="s">
        <v>14</v>
      </c>
      <c r="G56" s="21"/>
      <c r="H56" s="21"/>
      <c r="I56" s="21"/>
      <c r="J56" s="21"/>
      <c r="K56" s="21"/>
      <c r="L56" s="21"/>
      <c r="M56" s="1"/>
    </row>
    <row r="57" spans="1:45" s="21" customFormat="1" x14ac:dyDescent="0.2">
      <c r="A57" s="124"/>
      <c r="B57" s="123"/>
      <c r="C57" s="123"/>
      <c r="D57" s="123"/>
      <c r="E57" s="27"/>
      <c r="F57" s="128" t="s">
        <v>28</v>
      </c>
      <c r="G57" s="129"/>
      <c r="H57" s="129"/>
      <c r="I57" s="129"/>
      <c r="J57" s="130"/>
      <c r="K57" s="131" t="s">
        <v>29</v>
      </c>
      <c r="M57" s="31"/>
      <c r="N57" s="24"/>
    </row>
    <row r="58" spans="1:45" s="21" customFormat="1" x14ac:dyDescent="0.2">
      <c r="A58" s="123"/>
      <c r="B58" s="123"/>
      <c r="C58" s="123"/>
      <c r="D58" s="123"/>
      <c r="E58" s="27"/>
      <c r="F58" s="132"/>
      <c r="G58" s="132"/>
      <c r="H58" s="132"/>
      <c r="I58" s="132"/>
      <c r="J58" s="132"/>
      <c r="K58" s="132"/>
      <c r="M58" s="31"/>
      <c r="N58" s="24"/>
    </row>
    <row r="59" spans="1:45" s="21" customFormat="1" x14ac:dyDescent="0.2">
      <c r="A59" s="125"/>
      <c r="B59" s="123"/>
      <c r="C59" s="123"/>
      <c r="D59" s="123"/>
      <c r="E59" s="27"/>
      <c r="F59" s="130" t="s">
        <v>39</v>
      </c>
      <c r="G59" s="130"/>
      <c r="H59" s="130"/>
      <c r="I59" s="130"/>
      <c r="J59" s="130"/>
      <c r="K59" s="131" t="s">
        <v>40</v>
      </c>
      <c r="M59" s="32"/>
      <c r="N59" s="26"/>
      <c r="O59" s="27"/>
      <c r="P59" s="27"/>
      <c r="Q59" s="27"/>
      <c r="R59" s="27"/>
      <c r="S59" s="27"/>
      <c r="T59" s="27"/>
      <c r="U59" s="27"/>
    </row>
    <row r="60" spans="1:45" s="21" customFormat="1" x14ac:dyDescent="0.2">
      <c r="A60" s="126"/>
      <c r="B60" s="127"/>
      <c r="C60" s="127"/>
      <c r="D60" s="123"/>
      <c r="E60" s="27"/>
      <c r="F60" s="132"/>
      <c r="G60" s="132"/>
      <c r="H60" s="132"/>
      <c r="I60" s="132"/>
      <c r="J60" s="132"/>
      <c r="K60" s="132"/>
      <c r="M60" s="32"/>
      <c r="N60" s="26"/>
      <c r="O60" s="27"/>
      <c r="P60" s="27"/>
      <c r="Q60" s="27"/>
      <c r="R60" s="27"/>
      <c r="S60" s="27"/>
      <c r="T60" s="27"/>
      <c r="U60" s="27"/>
    </row>
    <row r="61" spans="1:45" s="14" customFormat="1" x14ac:dyDescent="0.2">
      <c r="A61" s="53"/>
      <c r="B61" s="54"/>
      <c r="C61" s="55"/>
      <c r="D61" s="55"/>
      <c r="E61" s="55"/>
      <c r="F61" s="56"/>
      <c r="G61" s="58"/>
      <c r="H61" s="56"/>
      <c r="I61" s="59"/>
      <c r="J61" s="59"/>
      <c r="K61" s="56"/>
      <c r="L61" s="57"/>
      <c r="M61" s="34"/>
    </row>
    <row r="62" spans="1:45" s="39" customFormat="1" x14ac:dyDescent="0.2">
      <c r="A62" s="38"/>
      <c r="B62" s="33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41"/>
    </row>
    <row r="63" spans="1:45" s="14" customFormat="1" ht="12" x14ac:dyDescent="0.2">
      <c r="A63" s="53"/>
      <c r="B63" s="54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34"/>
    </row>
    <row r="64" spans="1:45" s="14" customFormat="1" ht="12" x14ac:dyDescent="0.2">
      <c r="A64" s="53"/>
      <c r="B64" s="54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34"/>
    </row>
    <row r="65" spans="1:21" s="14" customFormat="1" ht="12" x14ac:dyDescent="0.2">
      <c r="F65" s="55"/>
      <c r="G65" s="55"/>
      <c r="H65" s="55"/>
      <c r="I65" s="55"/>
      <c r="J65" s="55"/>
      <c r="K65" s="55"/>
      <c r="L65" s="55"/>
      <c r="M65" s="34"/>
    </row>
    <row r="66" spans="1:21" s="14" customFormat="1" x14ac:dyDescent="0.2">
      <c r="F66" s="40"/>
      <c r="G66" s="35"/>
      <c r="H66" s="40"/>
      <c r="I66" s="40"/>
      <c r="J66" s="40"/>
      <c r="K66" s="40"/>
      <c r="L66" s="35"/>
      <c r="M66" s="34"/>
    </row>
    <row r="67" spans="1:21" s="14" customFormat="1" ht="12" x14ac:dyDescent="0.2">
      <c r="F67" s="5"/>
      <c r="G67" s="5"/>
      <c r="H67" s="5"/>
      <c r="I67" s="5"/>
      <c r="J67" s="5"/>
      <c r="K67" s="5"/>
      <c r="L67" s="5"/>
      <c r="M67" s="34"/>
    </row>
    <row r="68" spans="1:21" s="14" customFormat="1" x14ac:dyDescent="0.2">
      <c r="F68" s="40"/>
      <c r="G68" s="35"/>
      <c r="H68" s="40"/>
      <c r="I68" s="40"/>
      <c r="J68" s="40"/>
      <c r="K68" s="40"/>
      <c r="L68" s="35"/>
      <c r="M68" s="34"/>
    </row>
    <row r="69" spans="1:21" s="14" customFormat="1" ht="12" x14ac:dyDescent="0.2">
      <c r="F69" s="55"/>
      <c r="G69" s="55"/>
      <c r="H69" s="55"/>
      <c r="I69" s="55"/>
      <c r="J69" s="55"/>
      <c r="K69" s="55"/>
      <c r="L69" s="55"/>
      <c r="M69" s="34"/>
    </row>
    <row r="70" spans="1:21" s="15" customFormat="1" x14ac:dyDescent="0.2">
      <c r="F70" s="12"/>
      <c r="G70" s="13"/>
      <c r="H70" s="13"/>
      <c r="I70" s="13"/>
      <c r="J70" s="13"/>
      <c r="K70" s="11"/>
      <c r="L70" s="11"/>
      <c r="M70" s="28"/>
      <c r="N70" s="16"/>
    </row>
    <row r="71" spans="1:21" s="4" customFormat="1" x14ac:dyDescent="0.2">
      <c r="F71" s="12"/>
      <c r="G71" s="13"/>
      <c r="H71" s="13"/>
      <c r="I71" s="13"/>
      <c r="J71" s="13"/>
      <c r="K71" s="11"/>
      <c r="L71" s="11"/>
      <c r="M71" s="25"/>
      <c r="N71" s="5"/>
      <c r="O71" s="6"/>
      <c r="P71" s="6"/>
      <c r="Q71" s="6"/>
      <c r="R71" s="6"/>
      <c r="S71" s="6"/>
      <c r="T71" s="6"/>
      <c r="U71" s="6"/>
    </row>
    <row r="72" spans="1:21" s="21" customFormat="1" x14ac:dyDescent="0.2">
      <c r="A72" s="19"/>
      <c r="B72" s="20"/>
      <c r="M72" s="18"/>
      <c r="N72" s="24"/>
    </row>
    <row r="73" spans="1:21" s="17" customFormat="1" x14ac:dyDescent="0.2">
      <c r="A73" s="19"/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1"/>
    </row>
    <row r="75" spans="1:21" x14ac:dyDescent="0.2">
      <c r="A75" s="110" t="s">
        <v>30</v>
      </c>
      <c r="B75" s="110"/>
      <c r="C75" s="111"/>
      <c r="D75" s="111"/>
      <c r="E75" s="55"/>
    </row>
    <row r="76" spans="1:21" x14ac:dyDescent="0.2">
      <c r="A76" s="112" t="s">
        <v>31</v>
      </c>
      <c r="B76" s="111"/>
      <c r="C76" s="111"/>
      <c r="D76" s="111"/>
      <c r="E76" s="55"/>
      <c r="F76" s="100"/>
      <c r="G76" s="100"/>
      <c r="H76" s="100"/>
      <c r="I76" s="100"/>
      <c r="J76" s="100"/>
      <c r="K76" s="100"/>
      <c r="L76" s="100"/>
    </row>
    <row r="77" spans="1:21" s="10" customFormat="1" x14ac:dyDescent="0.2">
      <c r="A77" s="111"/>
      <c r="B77" s="111"/>
      <c r="C77" s="111"/>
      <c r="D77" s="111"/>
      <c r="E77" s="55"/>
      <c r="F77" s="100"/>
      <c r="G77" s="100"/>
      <c r="H77" s="100"/>
      <c r="I77" s="100"/>
      <c r="J77" s="100"/>
      <c r="K77" s="100"/>
      <c r="L77" s="100"/>
      <c r="M77" s="30"/>
    </row>
    <row r="78" spans="1:21" s="10" customFormat="1" x14ac:dyDescent="0.2">
      <c r="A78" s="113" t="s">
        <v>32</v>
      </c>
      <c r="B78" s="114"/>
      <c r="C78" s="114"/>
      <c r="D78" s="114"/>
      <c r="E78" s="55"/>
      <c r="F78" s="100"/>
      <c r="G78" s="100"/>
      <c r="H78" s="100"/>
      <c r="I78" s="100"/>
      <c r="J78" s="100"/>
      <c r="K78" s="100"/>
      <c r="L78" s="100"/>
      <c r="M78" s="30"/>
    </row>
    <row r="79" spans="1:21" s="10" customFormat="1" x14ac:dyDescent="0.2">
      <c r="A79" s="115" t="s">
        <v>33</v>
      </c>
      <c r="B79" s="116"/>
      <c r="C79" s="116"/>
      <c r="D79" s="111"/>
      <c r="E79" s="55"/>
      <c r="F79" s="100"/>
      <c r="G79" s="100"/>
      <c r="H79" s="100"/>
      <c r="I79" s="100"/>
      <c r="J79" s="100"/>
      <c r="K79" s="100"/>
      <c r="L79" s="100"/>
      <c r="M79" s="30"/>
    </row>
    <row r="80" spans="1:21" s="10" customFormat="1" x14ac:dyDescent="0.2">
      <c r="A80" s="53"/>
      <c r="B80" s="54"/>
      <c r="C80" s="55"/>
      <c r="D80" s="55"/>
      <c r="E80" s="4"/>
      <c r="F80" s="100"/>
      <c r="G80" s="100"/>
      <c r="H80" s="100"/>
      <c r="I80" s="100"/>
      <c r="J80" s="100"/>
      <c r="K80" s="100"/>
      <c r="L80" s="100"/>
      <c r="M80" s="30"/>
    </row>
    <row r="81" spans="1:13" s="10" customFormat="1" x14ac:dyDescent="0.2">
      <c r="A81" s="2"/>
      <c r="B81" s="3"/>
      <c r="C81" s="4"/>
      <c r="D81" s="4"/>
      <c r="E81" s="4"/>
      <c r="F81" s="100"/>
      <c r="G81" s="100"/>
      <c r="H81" s="100"/>
      <c r="I81" s="100"/>
      <c r="J81" s="100"/>
      <c r="K81" s="100"/>
      <c r="L81" s="100"/>
      <c r="M81" s="30"/>
    </row>
    <row r="82" spans="1:13" s="10" customFormat="1" x14ac:dyDescent="0.2">
      <c r="A82" s="98"/>
      <c r="B82" s="99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30"/>
    </row>
    <row r="83" spans="1:13" s="10" customFormat="1" x14ac:dyDescent="0.2">
      <c r="A83" s="98"/>
      <c r="B83" s="99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30"/>
    </row>
    <row r="84" spans="1:13" s="10" customFormat="1" x14ac:dyDescent="0.2">
      <c r="A84" s="98"/>
      <c r="B84" s="99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30"/>
    </row>
    <row r="85" spans="1:13" s="10" customFormat="1" x14ac:dyDescent="0.2">
      <c r="A85" s="98"/>
      <c r="B85" s="99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30"/>
    </row>
    <row r="86" spans="1:13" s="10" customFormat="1" x14ac:dyDescent="0.2">
      <c r="A86" s="98"/>
      <c r="B86" s="99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30"/>
    </row>
    <row r="87" spans="1:13" s="10" customFormat="1" x14ac:dyDescent="0.2">
      <c r="A87" s="98"/>
      <c r="B87" s="99"/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30"/>
    </row>
    <row r="88" spans="1:13" s="10" customFormat="1" x14ac:dyDescent="0.2">
      <c r="A88" s="98"/>
      <c r="B88" s="99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30"/>
    </row>
    <row r="89" spans="1:13" s="10" customFormat="1" x14ac:dyDescent="0.2">
      <c r="A89" s="98"/>
      <c r="B89" s="99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30"/>
    </row>
    <row r="90" spans="1:13" s="10" customFormat="1" x14ac:dyDescent="0.2">
      <c r="A90" s="98"/>
      <c r="B90" s="99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30"/>
    </row>
    <row r="91" spans="1:13" s="10" customFormat="1" x14ac:dyDescent="0.2">
      <c r="A91" s="98"/>
      <c r="B91" s="99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30"/>
    </row>
    <row r="92" spans="1:13" s="10" customFormat="1" x14ac:dyDescent="0.2">
      <c r="A92" s="98"/>
      <c r="B92" s="99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30"/>
    </row>
    <row r="93" spans="1:13" s="10" customFormat="1" x14ac:dyDescent="0.2">
      <c r="A93" s="98"/>
      <c r="B93" s="99"/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30"/>
    </row>
    <row r="94" spans="1:13" s="10" customFormat="1" x14ac:dyDescent="0.2">
      <c r="A94" s="98"/>
      <c r="B94" s="99"/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30"/>
    </row>
    <row r="95" spans="1:13" s="10" customFormat="1" x14ac:dyDescent="0.2">
      <c r="A95" s="98"/>
      <c r="B95" s="99"/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30"/>
    </row>
    <row r="96" spans="1:13" s="10" customFormat="1" x14ac:dyDescent="0.2">
      <c r="A96" s="98"/>
      <c r="B96" s="99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30"/>
    </row>
    <row r="97" spans="1:13" s="10" customFormat="1" x14ac:dyDescent="0.2">
      <c r="A97" s="98"/>
      <c r="B97" s="99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30"/>
    </row>
    <row r="98" spans="1:13" s="10" customFormat="1" x14ac:dyDescent="0.2">
      <c r="A98" s="101"/>
      <c r="B98" s="102"/>
      <c r="C98" s="103"/>
      <c r="D98" s="103"/>
      <c r="E98" s="103"/>
      <c r="F98" s="103"/>
      <c r="G98" s="103"/>
      <c r="H98" s="103"/>
      <c r="I98" s="103"/>
      <c r="J98" s="103"/>
      <c r="K98" s="103"/>
      <c r="L98" s="103"/>
      <c r="M98" s="30"/>
    </row>
  </sheetData>
  <autoFilter ref="A20:L53" xr:uid="{00000000-0009-0000-0000-000000000000}"/>
  <mergeCells count="79">
    <mergeCell ref="A21:L21"/>
    <mergeCell ref="A8:L8"/>
    <mergeCell ref="I18:L18"/>
    <mergeCell ref="A18:A19"/>
    <mergeCell ref="B18:B19"/>
    <mergeCell ref="C18:D18"/>
    <mergeCell ref="E18:H18"/>
    <mergeCell ref="A10:L10"/>
    <mergeCell ref="F27:F28"/>
    <mergeCell ref="G27:G28"/>
    <mergeCell ref="H27:H28"/>
    <mergeCell ref="A25:L25"/>
    <mergeCell ref="D23:D24"/>
    <mergeCell ref="A23:A24"/>
    <mergeCell ref="E23:E24"/>
    <mergeCell ref="F23:F24"/>
    <mergeCell ref="G23:G24"/>
    <mergeCell ref="H23:H24"/>
    <mergeCell ref="B23:B24"/>
    <mergeCell ref="C23:C24"/>
    <mergeCell ref="A27:A28"/>
    <mergeCell ref="B27:B28"/>
    <mergeCell ref="C27:C28"/>
    <mergeCell ref="D27:D28"/>
    <mergeCell ref="E27:E28"/>
    <mergeCell ref="A33:L33"/>
    <mergeCell ref="A35:A36"/>
    <mergeCell ref="B35:B36"/>
    <mergeCell ref="C35:C36"/>
    <mergeCell ref="D35:D36"/>
    <mergeCell ref="E35:E36"/>
    <mergeCell ref="F35:F36"/>
    <mergeCell ref="G35:G36"/>
    <mergeCell ref="H35:H36"/>
    <mergeCell ref="A29:L29"/>
    <mergeCell ref="A31:A32"/>
    <mergeCell ref="B31:B32"/>
    <mergeCell ref="C31:C32"/>
    <mergeCell ref="D31:D32"/>
    <mergeCell ref="E31:E32"/>
    <mergeCell ref="A37:L37"/>
    <mergeCell ref="A39:A40"/>
    <mergeCell ref="B39:B40"/>
    <mergeCell ref="C39:C40"/>
    <mergeCell ref="D39:D40"/>
    <mergeCell ref="E39:E40"/>
    <mergeCell ref="F39:F40"/>
    <mergeCell ref="G39:G40"/>
    <mergeCell ref="H39:H40"/>
    <mergeCell ref="A41:L41"/>
    <mergeCell ref="A43:A44"/>
    <mergeCell ref="B43:B44"/>
    <mergeCell ref="C43:C44"/>
    <mergeCell ref="D43:D44"/>
    <mergeCell ref="E43:E44"/>
    <mergeCell ref="F43:F44"/>
    <mergeCell ref="G43:G44"/>
    <mergeCell ref="H43:H44"/>
    <mergeCell ref="D47:D48"/>
    <mergeCell ref="E47:E48"/>
    <mergeCell ref="F47:F48"/>
    <mergeCell ref="G47:G48"/>
    <mergeCell ref="H47:H48"/>
    <mergeCell ref="F31:F32"/>
    <mergeCell ref="G31:G32"/>
    <mergeCell ref="H31:H32"/>
    <mergeCell ref="A49:L49"/>
    <mergeCell ref="A51:A52"/>
    <mergeCell ref="B51:B52"/>
    <mergeCell ref="C51:C52"/>
    <mergeCell ref="D51:D52"/>
    <mergeCell ref="E51:E52"/>
    <mergeCell ref="F51:F52"/>
    <mergeCell ref="G51:G52"/>
    <mergeCell ref="H51:H52"/>
    <mergeCell ref="A45:L45"/>
    <mergeCell ref="A47:A48"/>
    <mergeCell ref="B47:B48"/>
    <mergeCell ref="C47:C48"/>
  </mergeCells>
  <printOptions horizontalCentered="1"/>
  <pageMargins left="0.19685039370078741" right="0.19685039370078741" top="0.31496062992125984" bottom="0.31496062992125984" header="0.19685039370078741" footer="0.19685039370078741"/>
  <pageSetup paperSize="9" scale="91" orientation="landscape" blackAndWhite="1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Деф.вед</vt:lpstr>
      <vt:lpstr>Деф.вед!Заголовки_для_печати</vt:lpstr>
      <vt:lpstr>Деф.вед!Область_печати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2024-06-04T01:51:32Z</cp:lastPrinted>
  <dcterms:created xsi:type="dcterms:W3CDTF">2002-02-11T05:58:42Z</dcterms:created>
  <dcterms:modified xsi:type="dcterms:W3CDTF">2024-06-04T02:30:18Z</dcterms:modified>
</cp:coreProperties>
</file>