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okurova_aa\Desktop\по конкурсам\00 В ОБЩЕЙ ПАПКЕ\СОУТ\"/>
    </mc:Choice>
  </mc:AlternateContent>
  <bookViews>
    <workbookView xWindow="0" yWindow="0" windowWidth="2370" windowHeight="0"/>
  </bookViews>
  <sheets>
    <sheet name="06042021" sheetId="1" r:id="rId1"/>
    <sheet name="31122019" sheetId="2" r:id="rId2"/>
  </sheets>
  <definedNames>
    <definedName name="_xlnm._FilterDatabase" localSheetId="0" hidden="1">'06042021'!$C$18:$G$1227</definedName>
    <definedName name="Z_01C9D199_1700_41B1_942A_E79DCA4BC7F8_.wvu.FilterData" localSheetId="0" hidden="1">'06042021'!$B$123:$WXD$123</definedName>
    <definedName name="Z_0B554BEF_4693_4302_ACB5_1C151E28C26A_.wvu.FilterData" localSheetId="0" hidden="1">'06042021'!$B$123:$WXD$123</definedName>
    <definedName name="Z_0FD49E4B_7171_4C18_95CB_A3AA9994CE9A_.wvu.FilterData" localSheetId="0" hidden="1">'06042021'!$B$123:$WXD$123</definedName>
    <definedName name="Z_1A4713DB_A99D_4413_9FC5_9A017B80F187_.wvu.FilterData" localSheetId="0" hidden="1">'06042021'!$B$123:$WXD$123</definedName>
    <definedName name="Z_240CF9C4_5003_456E_A7F3_55C523A41424_.wvu.FilterData" localSheetId="0" hidden="1">'06042021'!$B$123:$WXD$123</definedName>
    <definedName name="Z_27C7954D_CA27_44C3_BE99_56AA1F914F56_.wvu.FilterData" localSheetId="0" hidden="1">'06042021'!$B$123:$WXD$123</definedName>
    <definedName name="Z_2EF57A40_5A78_4402_8187_886E6691EF27_.wvu.FilterData" localSheetId="0" hidden="1">'06042021'!$B$123:$WXD$123</definedName>
    <definedName name="Z_39945577_0F7F_475B_9695_A13BBB6CF516_.wvu.Cols" localSheetId="0" hidden="1">'06042021'!#REF!,'06042021'!$FW:$FX,'06042021'!$FZ:$FZ,'06042021'!$GB:$GC,'06042021'!$GP:$XFD</definedName>
    <definedName name="Z_39945577_0F7F_475B_9695_A13BBB6CF516_.wvu.FilterData" localSheetId="0" hidden="1">'06042021'!$B$123:$WXD$123</definedName>
    <definedName name="Z_39945577_0F7F_475B_9695_A13BBB6CF516_.wvu.PrintArea" localSheetId="0" hidden="1">'06042021'!$B$3:$D$1230</definedName>
    <definedName name="Z_39945577_0F7F_475B_9695_A13BBB6CF516_.wvu.PrintTitles" localSheetId="0" hidden="1">'06042021'!$14:$15</definedName>
    <definedName name="Z_39945577_0F7F_475B_9695_A13BBB6CF516_.wvu.Rows" localSheetId="0" hidden="1">'06042021'!$1:$12</definedName>
    <definedName name="Z_3BC77902_44BD_44B2_807F_C6696E3A2C7B_.wvu.FilterData" localSheetId="0" hidden="1">'06042021'!$B$123:$WXD$123</definedName>
    <definedName name="Z_41A95462_95F6_4A48_A6BD_AD82D9A1BC96_.wvu.FilterData" localSheetId="0" hidden="1">'06042021'!$B$123:$WXD$123</definedName>
    <definedName name="Z_43C2C2AF_4DA3_49FF_9589_2D4D273F892A_.wvu.FilterData" localSheetId="0" hidden="1">'06042021'!$B$123:$WXD$123</definedName>
    <definedName name="Z_4723BE33_F3B0_4114_A9E4_E3CC6398DF10_.wvu.Cols" localSheetId="0" hidden="1">'06042021'!$FW:$FX,'06042021'!$FZ:$FZ,'06042021'!$GB:$GC,'06042021'!$GP:$XFD</definedName>
    <definedName name="Z_4723BE33_F3B0_4114_A9E4_E3CC6398DF10_.wvu.PrintArea" localSheetId="0" hidden="1">'06042021'!$B$3:$D$1230</definedName>
    <definedName name="Z_4723BE33_F3B0_4114_A9E4_E3CC6398DF10_.wvu.PrintTitles" localSheetId="0" hidden="1">'06042021'!$14:$15</definedName>
    <definedName name="Z_4723BE33_F3B0_4114_A9E4_E3CC6398DF10_.wvu.Rows" localSheetId="0" hidden="1">'06042021'!$1:$2,'06042021'!#REF!</definedName>
    <definedName name="Z_48A1A0DE_5BC8_43DD_8F89_3165E9F10F12_.wvu.FilterData" localSheetId="0" hidden="1">'06042021'!$B$123:$WXD$123</definedName>
    <definedName name="Z_4A653551_1080_48E0_A806_24FE9A070FF1_.wvu.FilterData" localSheetId="0" hidden="1">'06042021'!$B$123:$WXD$123</definedName>
    <definedName name="Z_4B417E7E_67E8_410E_961E_798D09796CA5_.wvu.FilterData" localSheetId="0" hidden="1">'06042021'!$B$123:$WXD$123</definedName>
    <definedName name="Z_4F506253_24FA_4D7E_A49D_DF6101106240_.wvu.FilterData" localSheetId="0" hidden="1">'06042021'!$B$123:$WXD$123</definedName>
    <definedName name="Z_55418F82_D58A_4BC9_BE2A_01B5C92F2991_.wvu.FilterData" localSheetId="0" hidden="1">'06042021'!$B$123:$WXD$123</definedName>
    <definedName name="Z_56A391A7_BEDB_4678_90EA_468970648366_.wvu.FilterData" localSheetId="0" hidden="1">'06042021'!$B$123:$WXD$123</definedName>
    <definedName name="Z_58FDB509_DE24_4A3D_A197_45F4E06F3DDD_.wvu.FilterData" localSheetId="0" hidden="1">'06042021'!$B$123:$WXD$123</definedName>
    <definedName name="Z_5F4058A7_B1E9_4A8B_8575_268D35DA2E9C_.wvu.Cols" localSheetId="0" hidden="1">'06042021'!#REF!,'06042021'!$FW:$FX,'06042021'!$FZ:$FZ,'06042021'!$GB:$GC,'06042021'!$GP:$XFD</definedName>
    <definedName name="Z_5F4058A7_B1E9_4A8B_8575_268D35DA2E9C_.wvu.FilterData" localSheetId="0" hidden="1">'06042021'!$B$123:$WXD$123</definedName>
    <definedName name="Z_5F4058A7_B1E9_4A8B_8575_268D35DA2E9C_.wvu.PrintArea" localSheetId="0" hidden="1">'06042021'!$B$3:$D$1230</definedName>
    <definedName name="Z_5F4058A7_B1E9_4A8B_8575_268D35DA2E9C_.wvu.PrintTitles" localSheetId="0" hidden="1">'06042021'!$14:$15</definedName>
    <definedName name="Z_5F4058A7_B1E9_4A8B_8575_268D35DA2E9C_.wvu.Rows" localSheetId="0" hidden="1">'06042021'!$1:$12</definedName>
    <definedName name="Z_61239724_EA61_479E_8C3F_3E9E3EADEF31_.wvu.FilterData" localSheetId="0" hidden="1">'06042021'!$B$123:$WXD$123</definedName>
    <definedName name="Z_642D147E_09A4_482A_9CEE_B7466C15F2DF_.wvu.FilterData" localSheetId="0" hidden="1">'06042021'!$B$123:$WXD$123</definedName>
    <definedName name="Z_6B055C0C_262F_4497_AB22_87965EA300F7_.wvu.FilterData" localSheetId="0" hidden="1">'06042021'!$B$123:$WXD$123</definedName>
    <definedName name="Z_6B2412D8_A980_4692_B8BC_8C1827F74C6E_.wvu.FilterData" localSheetId="0" hidden="1">'06042021'!$B$123:$WXD$123</definedName>
    <definedName name="Z_712D0034_48DC_4D7E_9D0D_C2AD78B19CAB_.wvu.FilterData" localSheetId="0" hidden="1">'06042021'!$B$123:$WXD$123</definedName>
    <definedName name="Z_72A987BF_5205_445B_80F4_3745534D2115_.wvu.FilterData" localSheetId="0" hidden="1">'06042021'!$B$123:$WXD$123</definedName>
    <definedName name="Z_77B743A0_D052_4DB2_8F42_39106BB7A41C_.wvu.FilterData" localSheetId="0" hidden="1">'06042021'!$B$123:$WXD$123</definedName>
    <definedName name="Z_8E7D653F_CDE0_49CE_A3D2_6976FB4BDE6C_.wvu.FilterData" localSheetId="0" hidden="1">'06042021'!$B$123:$WXD$123</definedName>
    <definedName name="Z_92651B0B_30DE_48DE_AE9C_87D19A084DFF_.wvu.FilterData" localSheetId="0" hidden="1">'06042021'!$B$123:$WXD$123</definedName>
    <definedName name="Z_9B27363E_CE0B_4514_9851_9C5DC6922060_.wvu.FilterData" localSheetId="0" hidden="1">'06042021'!$B$123:$WXD$123</definedName>
    <definedName name="Z_9C94BE7F_8A4B_44F2_97D8_69E1EB10FB9C_.wvu.FilterData" localSheetId="0" hidden="1">'06042021'!$B$123:$WXD$123</definedName>
    <definedName name="Z_9D6297E0_5549_4D31_ACA9_C6EBCD3ACF8D_.wvu.FilterData" localSheetId="0" hidden="1">'06042021'!$B$123:$WXD$123</definedName>
    <definedName name="Z_9F6DB920_55D2_46B8_ABD0_03B9C4CE92D8_.wvu.FilterData" localSheetId="0" hidden="1">'06042021'!$B$123:$WXD$123</definedName>
    <definedName name="Z_A0324D56_1B4E_47AD_B611_08DB03BD15B9_.wvu.FilterData" localSheetId="0" hidden="1">'06042021'!$B$123:$WXD$123</definedName>
    <definedName name="Z_A032AE6F_CFA5_47A5_AF25_98402071E7C4_.wvu.FilterData" localSheetId="0" hidden="1">'06042021'!$B$123:$WXD$123</definedName>
    <definedName name="Z_A2B7A7A6_24FB_4F52_9574_CB1381C17EEB_.wvu.FilterData" localSheetId="0" hidden="1">'06042021'!$B$123:$WXD$123</definedName>
    <definedName name="Z_A2F5B241_3F26_4544_88B1_B76F8FB913A8_.wvu.FilterData" localSheetId="0" hidden="1">'06042021'!$B$123:$WXD$123</definedName>
    <definedName name="Z_A3431A26_91A4_4369_8A6A_FF7C6B9F29B4_.wvu.FilterData" localSheetId="0" hidden="1">'06042021'!$B$123:$WXD$123</definedName>
    <definedName name="Z_A6C2AF01_0D34_45E1_8193_023E728CF3C7_.wvu.FilterData" localSheetId="0" hidden="1">'06042021'!$B$123:$WXD$123</definedName>
    <definedName name="Z_A7F28D95_4428_48A3_AD9F_CB7389ED1132_.wvu.FilterData" localSheetId="0" hidden="1">'06042021'!$B$123:$WXD$123</definedName>
    <definedName name="Z_A97D70C3_97C8_4C36_B185_62593DD93923_.wvu.FilterData" localSheetId="0" hidden="1">'06042021'!$B$123:$WXD$123</definedName>
    <definedName name="Z_A9B9BAF9_5515_4918_901F_6CEE62DB5CA9_.wvu.FilterData" localSheetId="0" hidden="1">'06042021'!$B$123:$WXD$123</definedName>
    <definedName name="Z_AB76BB3A_668C_4550_87ED_C6645F97F503_.wvu.FilterData" localSheetId="0" hidden="1">'06042021'!$B$123:$WXD$123</definedName>
    <definedName name="Z_AD6C9393_16F7_43B3_85F7_534E2A626EDC_.wvu.FilterData" localSheetId="0" hidden="1">'06042021'!$B$123:$WXD$123</definedName>
    <definedName name="Z_B6AEE0EE_3704_4BA7_9768_FB71143C2DF1_.wvu.FilterData" localSheetId="0" hidden="1">'06042021'!$B$123:$WXD$123</definedName>
    <definedName name="Z_C1CD0546_3991_4451_9DBD_09DB58784CBC_.wvu.FilterData" localSheetId="0" hidden="1">'06042021'!$B$123:$WXD$123</definedName>
    <definedName name="Z_D39E0CBF_6248_48EC_A270_889B111D137D_.wvu.FilterData" localSheetId="0" hidden="1">'06042021'!$B$123:$WXD$123</definedName>
    <definedName name="Z_D3ABFB78_0015_4199_B5A7_5B0DE22DD9B9_.wvu.FilterData" localSheetId="0" hidden="1">'06042021'!$B$123:$WXD$123</definedName>
    <definedName name="Z_D6FF0EA4_1DD9_429C_855A_14A398141F34_.wvu.FilterData" localSheetId="0" hidden="1">'06042021'!$B$123:$WXD$123</definedName>
    <definedName name="Z_DA43CC2B_67EF_4391_91E6_72B002BC8998_.wvu.FilterData" localSheetId="0" hidden="1">'06042021'!$B$123:$WXD$123</definedName>
    <definedName name="Z_E49B6ACA_02AF_4839_B81F_4609D42CDDA1_.wvu.FilterData" localSheetId="0" hidden="1">'06042021'!$B$123:$WXD$123</definedName>
    <definedName name="Z_E64406A8_9758_46E5_9FCA_E37DCD13F624_.wvu.FilterData" localSheetId="0" hidden="1">'06042021'!$B$123:$WXD$123</definedName>
    <definedName name="Z_EDEEBD6B_0DBA_428C_B415_3F03C75B46D4_.wvu.FilterData" localSheetId="0" hidden="1">'06042021'!$B$123:$WXD$123</definedName>
    <definedName name="Z_F411019A_A035_4150_8290_3888B35EAC6A_.wvu.FilterData" localSheetId="0" hidden="1">'06042021'!$B$123:$WXD$123</definedName>
    <definedName name="Z_F607B8E4_1909_4696_A654_B8F38BEFC6AC_.wvu.FilterData" localSheetId="0" hidden="1">'06042021'!$B$123:$WXD$123</definedName>
    <definedName name="Z_FEADEDB1_7D4F_43C1_89D2_6634CBF6B941_.wvu.FilterData" localSheetId="0" hidden="1">'06042021'!$B$123:$WXD$123</definedName>
    <definedName name="_xlnm.Print_Titles" localSheetId="0">'06042021'!$14:$15</definedName>
    <definedName name="_xlnm.Print_Area" localSheetId="0">'06042021'!$B$3:$D$1230</definedName>
  </definedNames>
  <calcPr calcId="162913"/>
  <customWorkbookViews>
    <customWorkbookView name="admins - Личное представление" guid="{5F4058A7-B1E9-4A8B-8575-268D35DA2E9C}" mergeInterval="0" personalView="1" maximized="1" xWindow="-8" yWindow="-8" windowWidth="1936" windowHeight="1056" activeSheetId="1"/>
    <customWorkbookView name="Мерчук Виталий Викторович - Личное представление" guid="{4723BE33-F3B0-4114-A9E4-E3CC6398DF10}" mergeInterval="0" personalView="1" maximized="1" xWindow="-8" yWindow="-8" windowWidth="1936" windowHeight="1056" activeSheetId="1"/>
    <customWorkbookView name="Пользователь Windows - Личное представление" guid="{39945577-0F7F-475B-9695-A13BBB6CF516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F1226" i="1" l="1"/>
  <c r="O57" i="2" l="1"/>
  <c r="N57" i="2"/>
  <c r="N56" i="2"/>
  <c r="O56" i="2"/>
  <c r="D94" i="1" l="1"/>
  <c r="D1028" i="1" l="1"/>
  <c r="D1016" i="1" l="1"/>
  <c r="D1164" i="1" l="1"/>
  <c r="D1038" i="1" l="1"/>
  <c r="D1226" i="1" l="1"/>
  <c r="D588" i="1" l="1"/>
  <c r="D557" i="1"/>
  <c r="D520" i="1"/>
  <c r="D354" i="1"/>
  <c r="D399" i="1" l="1"/>
  <c r="D278" i="1" l="1"/>
  <c r="D219" i="1" l="1"/>
  <c r="D548" i="1" l="1"/>
  <c r="D567" i="1" l="1"/>
  <c r="D1073" i="1" l="1"/>
  <c r="D1119" i="1" l="1"/>
  <c r="D1152" i="1" l="1"/>
  <c r="D1103" i="1"/>
  <c r="D699" i="1"/>
  <c r="D27" i="1" l="1"/>
  <c r="D744" i="1" l="1"/>
  <c r="D494" i="1" l="1"/>
  <c r="D415" i="1" l="1"/>
  <c r="D609" i="1" l="1"/>
  <c r="D243" i="1" l="1"/>
  <c r="D246" i="1"/>
  <c r="D598" i="1"/>
  <c r="D538" i="1" l="1"/>
  <c r="D960" i="1" l="1"/>
  <c r="D934" i="1"/>
  <c r="D901" i="1"/>
  <c r="D884" i="1"/>
  <c r="D872" i="1"/>
  <c r="D867" i="1"/>
  <c r="D850" i="1"/>
  <c r="D845" i="1"/>
  <c r="D841" i="1"/>
  <c r="D961" i="1" l="1"/>
  <c r="D1190" i="1" l="1"/>
  <c r="D1201" i="1"/>
  <c r="D1208" i="1"/>
  <c r="D1216" i="1"/>
  <c r="D188" i="1" l="1"/>
  <c r="D834" i="1"/>
  <c r="D820" i="1"/>
  <c r="D796" i="1"/>
  <c r="D780" i="1"/>
  <c r="D777" i="1"/>
  <c r="D774" i="1"/>
  <c r="D835" i="1" l="1"/>
  <c r="D719" i="1" l="1"/>
  <c r="D1173" i="1" l="1"/>
  <c r="D1185" i="1" l="1"/>
  <c r="D1091" i="1"/>
  <c r="D1080" i="1"/>
  <c r="D1066" i="1"/>
  <c r="D1006" i="1" l="1"/>
  <c r="D999" i="1"/>
  <c r="D972" i="1"/>
  <c r="D766" i="1"/>
  <c r="D761" i="1"/>
  <c r="D726" i="1"/>
  <c r="D636" i="1"/>
  <c r="D624" i="1"/>
  <c r="D618" i="1" l="1"/>
  <c r="D578" i="1"/>
  <c r="D525" i="1"/>
  <c r="D513" i="1"/>
  <c r="D509" i="1"/>
  <c r="D502" i="1"/>
  <c r="D484" i="1"/>
  <c r="D470" i="1"/>
  <c r="D458" i="1"/>
  <c r="D447" i="1"/>
  <c r="D428" i="1"/>
  <c r="D371" i="1"/>
  <c r="D341" i="1"/>
  <c r="D327" i="1"/>
  <c r="D320" i="1"/>
  <c r="D151" i="1" l="1"/>
  <c r="D118" i="1"/>
  <c r="D113" i="1"/>
  <c r="D106" i="1"/>
  <c r="D99" i="1"/>
  <c r="D82" i="1"/>
  <c r="D42" i="1"/>
  <c r="D38" i="1"/>
  <c r="D383" i="1" l="1"/>
  <c r="D332" i="1"/>
  <c r="D503" i="1" l="1"/>
  <c r="D63" i="1" l="1"/>
  <c r="D52" i="1" l="1"/>
  <c r="D100" i="1" l="1"/>
  <c r="D1034" i="1" l="1"/>
  <c r="D1058" i="1" l="1"/>
  <c r="D1130" i="1" l="1"/>
  <c r="D1180" i="1"/>
  <c r="D1217" i="1" s="1"/>
  <c r="D1044" i="1"/>
  <c r="D1041" i="1"/>
  <c r="D628" i="1" l="1"/>
  <c r="D730" i="1"/>
  <c r="D733" i="1"/>
  <c r="D1011" i="1"/>
  <c r="D1020" i="1"/>
  <c r="D1024" i="1"/>
  <c r="D1048" i="1"/>
  <c r="D1067" i="1" s="1"/>
  <c r="D1081" i="1"/>
  <c r="D1045" i="1" l="1"/>
  <c r="D720" i="1"/>
  <c r="D767" i="1"/>
  <c r="D1131" i="1"/>
  <c r="D321" i="1" l="1"/>
  <c r="D619" i="1"/>
  <c r="D1227" i="1" l="1"/>
</calcChain>
</file>

<file path=xl/sharedStrings.xml><?xml version="1.0" encoding="utf-8"?>
<sst xmlns="http://schemas.openxmlformats.org/spreadsheetml/2006/main" count="1323" uniqueCount="452">
  <si>
    <t>наименование организации</t>
  </si>
  <si>
    <t>Генеральный директор</t>
  </si>
  <si>
    <t>Руководство</t>
  </si>
  <si>
    <t>ВСЕГО:</t>
  </si>
  <si>
    <t>Начальник отдела</t>
  </si>
  <si>
    <t>Экономист 1 категории</t>
  </si>
  <si>
    <t>Экономист 2 категории</t>
  </si>
  <si>
    <t xml:space="preserve">Экономист </t>
  </si>
  <si>
    <t>Экономист</t>
  </si>
  <si>
    <t>Инженер 1 категории</t>
  </si>
  <si>
    <t xml:space="preserve">Инженер </t>
  </si>
  <si>
    <t>Делопроизводитель</t>
  </si>
  <si>
    <t>Специалист по кадрам 2 категории</t>
  </si>
  <si>
    <t>Отдел охраны труда, промышленной безопасности и экологии</t>
  </si>
  <si>
    <t>Инженер по  охране труда</t>
  </si>
  <si>
    <t>Инженер-электроник 1 категории</t>
  </si>
  <si>
    <t>Заместитель начальника отдела</t>
  </si>
  <si>
    <t>Инженер по качеству</t>
  </si>
  <si>
    <t>Отдел материально-технического снабжения</t>
  </si>
  <si>
    <t>Заведующий складом</t>
  </si>
  <si>
    <t>Мастер погрузочно-разгрузочных работ 3 группы</t>
  </si>
  <si>
    <t>Экономист по материально-техническому снабжению 1 категории</t>
  </si>
  <si>
    <t>Стропальщик 4 разряда</t>
  </si>
  <si>
    <t>Грузчик 2 разряда</t>
  </si>
  <si>
    <t>Кладовщик 2 разряда</t>
  </si>
  <si>
    <t>Котельный цех</t>
  </si>
  <si>
    <t>Начальник цеха</t>
  </si>
  <si>
    <t>Планово-экономическая группа</t>
  </si>
  <si>
    <t>Отдел подготовки и проведения ремонтов</t>
  </si>
  <si>
    <t>Инженер по подготовке производства 1 категории</t>
  </si>
  <si>
    <t xml:space="preserve">Иркутский участок (НИТЭЦ) </t>
  </si>
  <si>
    <t>Слесарь по ремонту оборудования котельных и пылеприготовительных цехов  6 разряда</t>
  </si>
  <si>
    <t>Слесарь по ремонту оборудования котельных и пылеприготовительных цехов  5 разряда</t>
  </si>
  <si>
    <t>Слесарь по ремонту оборудования котельных и пылеприготовительных цехов 4 разряда</t>
  </si>
  <si>
    <t>Слесарь по ремонту оборудования котельных и пылеприготовительных цехов 3 разряда</t>
  </si>
  <si>
    <t>Электросварщик ручной сварки 4 разряда</t>
  </si>
  <si>
    <t>Электрогазосварщик 4 разряда</t>
  </si>
  <si>
    <t>Инженер по ремонту</t>
  </si>
  <si>
    <t>Электросварщик ручной сварки 6 разряда</t>
  </si>
  <si>
    <t>Электросварщик ручной сварки 5 разряда</t>
  </si>
  <si>
    <t>Электросварщик ручной сварки 3 разряда</t>
  </si>
  <si>
    <t>Электрогазосварщик 6 разряда</t>
  </si>
  <si>
    <t>Ангарский участок (ТЭЦ-9)</t>
  </si>
  <si>
    <t>Электрогазосварщик 5 разряда</t>
  </si>
  <si>
    <t>Электрогазосварщик 3 разряда</t>
  </si>
  <si>
    <t>Ангарский участок (ТЭЦ-10)</t>
  </si>
  <si>
    <t>Производитель работ (прораб)</t>
  </si>
  <si>
    <t>Кладовщик 3 разряда</t>
  </si>
  <si>
    <t>Усольский участок (ТЭЦ-11)</t>
  </si>
  <si>
    <t>Зиминский участок (НЗТЭЦ)</t>
  </si>
  <si>
    <t>Слесарь-инструментальщик 6 разряда</t>
  </si>
  <si>
    <t>Уборщик производственных и служебных помещений 1 разряда</t>
  </si>
  <si>
    <t>Токарь 6 разряда</t>
  </si>
  <si>
    <t>Братский участок (ТЭЦ-6)</t>
  </si>
  <si>
    <t>Слесарь-инструментальщик 5 разряда</t>
  </si>
  <si>
    <t>Братский участок (БТС)</t>
  </si>
  <si>
    <t>Итого:</t>
  </si>
  <si>
    <t>Усольский участок (ТЭЦ-12)</t>
  </si>
  <si>
    <t>Турбинный цех</t>
  </si>
  <si>
    <t>Отдел подготовки производства</t>
  </si>
  <si>
    <t>Инженер-технолог 2 категории</t>
  </si>
  <si>
    <t>Инженер по инструменту 1 категории</t>
  </si>
  <si>
    <t>Начальник лаборатории</t>
  </si>
  <si>
    <t>Разъездной персонал Ангарская площадка</t>
  </si>
  <si>
    <t>Старший мастер по ремонту оборудования 1 группы</t>
  </si>
  <si>
    <t>Мастер по ремонту оборудования 1 группы</t>
  </si>
  <si>
    <t>Слесарь по ремонту парогазотурбинного оборудования 6 разряда</t>
  </si>
  <si>
    <t>Слесарь по ремонту парогазотурбинного оборудования 5 разряда</t>
  </si>
  <si>
    <t>Слесарь по ремонту парогазотурбинного оборудования 4 разряда</t>
  </si>
  <si>
    <t>Слесарь по ремонту парогазотурбинного оборудования 3 разряда</t>
  </si>
  <si>
    <t>Разъездной персонал Иркутская площадка</t>
  </si>
  <si>
    <t>Слесарь по ремонту парогазотурбинного оборудования 2 разряда</t>
  </si>
  <si>
    <t>Иркутский участок (НИ ТЭЦ)</t>
  </si>
  <si>
    <t>Ангарский участок ТЭЦ-9</t>
  </si>
  <si>
    <t>Ангарский участок ТЭЦ-10</t>
  </si>
  <si>
    <t>Усольский участок ТЭЦ-11</t>
  </si>
  <si>
    <t>Братский участок ТЭЦ-6</t>
  </si>
  <si>
    <t>Итого по Турбинному цеху</t>
  </si>
  <si>
    <t>Электрический цех</t>
  </si>
  <si>
    <t>Группа подготовки производства</t>
  </si>
  <si>
    <t>Инженер-технолог</t>
  </si>
  <si>
    <t>Инженер-технолог 1 категории</t>
  </si>
  <si>
    <t>Разъездной персонал по ремонту электрических машин в условиях станций - Ангарская площадка</t>
  </si>
  <si>
    <t>Электрослесарь по ремонту электрических машин 6 разряда</t>
  </si>
  <si>
    <t>Электрослесарь по ремонту электрических машин 5 разряда</t>
  </si>
  <si>
    <t>Электрослесарь по ремонту электрических машин 4 разряда</t>
  </si>
  <si>
    <t>Участки по ремонту электрических сетей</t>
  </si>
  <si>
    <t>Водитель автомобиля 4 разряда</t>
  </si>
  <si>
    <t>Техник 2 категории</t>
  </si>
  <si>
    <t>Итого по Электрическому цеху</t>
  </si>
  <si>
    <t>Цех тепловой автоматики и измерений</t>
  </si>
  <si>
    <t xml:space="preserve">Начальник цеха </t>
  </si>
  <si>
    <t>Начальник Иркутских участков</t>
  </si>
  <si>
    <t>Начальник Ангарских участков</t>
  </si>
  <si>
    <t>Группа по подготовке производства</t>
  </si>
  <si>
    <t>Инженер по наладке и испытаниям 2 категории</t>
  </si>
  <si>
    <t>Инженер по наладке и испытаниям 1 категории</t>
  </si>
  <si>
    <t>Разъездной персонал КИПиА</t>
  </si>
  <si>
    <t>Инженер по наладке и испытаниям</t>
  </si>
  <si>
    <t>Итого по ЦТАИ</t>
  </si>
  <si>
    <t>Персонал при руководстве</t>
  </si>
  <si>
    <t>Механик</t>
  </si>
  <si>
    <t>Слесарь-ремонтник 6 разряда</t>
  </si>
  <si>
    <t>Слесарь-ремонтник 5 разряда</t>
  </si>
  <si>
    <t>Слесарь-ремонтник 4 разряда</t>
  </si>
  <si>
    <t>Мастер по ремонту оборудования 2 группы</t>
  </si>
  <si>
    <t xml:space="preserve">Инженер по подготовке производства                          </t>
  </si>
  <si>
    <t>Инженер-конструктор 1 категории</t>
  </si>
  <si>
    <t>Станочник широкого профиля 5 разряда</t>
  </si>
  <si>
    <t>Станочник широкого профиля 4 разряда</t>
  </si>
  <si>
    <t>Фрезеровщик 5 разряда</t>
  </si>
  <si>
    <t>Фрезеровщик 4 разряда</t>
  </si>
  <si>
    <t>Котельщик 5 разряда</t>
  </si>
  <si>
    <t>Котельщик 4 разряда</t>
  </si>
  <si>
    <t>Котельщик 3 разряда</t>
  </si>
  <si>
    <t>Котельщик 2 разряда</t>
  </si>
  <si>
    <t>Кузнец на молотах и прессах 5 разряда</t>
  </si>
  <si>
    <t>Участок по ремонту высоковольтного оборудования</t>
  </si>
  <si>
    <t>Изолировщик 4 разряда</t>
  </si>
  <si>
    <t>Участок по ремонту низковольтного оборудования</t>
  </si>
  <si>
    <t>Участок по ремонту распределительных устройств</t>
  </si>
  <si>
    <t>Инженер по испытаниям 2 категории</t>
  </si>
  <si>
    <t>Начальник участка</t>
  </si>
  <si>
    <t>Электромонтер по ремонту и обслуживанию электрооборудования 5 разряда</t>
  </si>
  <si>
    <t>Итого по ЦРЗ</t>
  </si>
  <si>
    <t xml:space="preserve">Руководство </t>
  </si>
  <si>
    <t>Мастер 2 группы</t>
  </si>
  <si>
    <t>Проектно-конструкторский отдел</t>
  </si>
  <si>
    <t>Теплотехнический сектор</t>
  </si>
  <si>
    <t>Инженер-конструктор 2 категории</t>
  </si>
  <si>
    <t>Сантехнический сектор</t>
  </si>
  <si>
    <t>Электротехнический сектор</t>
  </si>
  <si>
    <t>Механический сектор</t>
  </si>
  <si>
    <t>Строительный сектор</t>
  </si>
  <si>
    <t>Сметная группа</t>
  </si>
  <si>
    <t>Группа оформления проектов</t>
  </si>
  <si>
    <t>Итого по Проектно-конструкторскому отделу</t>
  </si>
  <si>
    <t>Служба металлов и сварки</t>
  </si>
  <si>
    <t xml:space="preserve">   Лаборатория контроля металлов</t>
  </si>
  <si>
    <t>Мастер по ремонту 1 группы</t>
  </si>
  <si>
    <t>Дефектоскопист по рентгено-, гаммаграфированию 6 разряда</t>
  </si>
  <si>
    <t>Дефектоскопист по магнитному и ультразвуковому контролю 6 разряда</t>
  </si>
  <si>
    <t>Дефектоскопист по магнитному и ультразвуковому контролю 5 разряда</t>
  </si>
  <si>
    <t>Дефектоскопист по магнитному и ультразвуковому контролю 4 разряда</t>
  </si>
  <si>
    <t xml:space="preserve">   Лаборатория сварки</t>
  </si>
  <si>
    <t>Лаборатория технической диагностики и виброналадки</t>
  </si>
  <si>
    <t>Лаборатория метрологии</t>
  </si>
  <si>
    <t>Итого по лаборатории метрологии</t>
  </si>
  <si>
    <t>Машинист по стирке и ремонту спецодежды 1 разряда</t>
  </si>
  <si>
    <t>Иркутский участок</t>
  </si>
  <si>
    <t>Мастер по ремонту транспорта</t>
  </si>
  <si>
    <t>Водитель автомобиля 5 разряда</t>
  </si>
  <si>
    <t>Слесарь по ремонту автомобилей 6 разряда</t>
  </si>
  <si>
    <t>Ангарский участок</t>
  </si>
  <si>
    <t>Участок по ремонту и обслуживанию зданий и сооружений</t>
  </si>
  <si>
    <t>Подсобный рабочий 2 разряда</t>
  </si>
  <si>
    <t>Итого по УРЗиС</t>
  </si>
  <si>
    <t>Токарь 5 разряда</t>
  </si>
  <si>
    <t>Руководитель группы</t>
  </si>
  <si>
    <t>Заместитель начальника цеха по производству</t>
  </si>
  <si>
    <t xml:space="preserve">Производственно-диспетчерский  отдел </t>
  </si>
  <si>
    <t>Инженер-сметчик</t>
  </si>
  <si>
    <t>Технологическая группа</t>
  </si>
  <si>
    <t>Ведущий инженер по организации и нормированию труда</t>
  </si>
  <si>
    <t>Конструкторская группа</t>
  </si>
  <si>
    <t>Ведущий инженер-конструктор</t>
  </si>
  <si>
    <t>Отдел технического контроля</t>
  </si>
  <si>
    <t>Мастер контрольный 2 группы</t>
  </si>
  <si>
    <t xml:space="preserve">Участок  № 1 </t>
  </si>
  <si>
    <t>Такелажник 5 разряда</t>
  </si>
  <si>
    <t>Бригада механообработки</t>
  </si>
  <si>
    <t>Токарь 4 разряда</t>
  </si>
  <si>
    <t>Токарь 2 разряда</t>
  </si>
  <si>
    <t>Токарь - расточник 6 разряда</t>
  </si>
  <si>
    <t>Токарь - карусельщик 5 разряда</t>
  </si>
  <si>
    <t>Токарь - карусельщик 4 разряда</t>
  </si>
  <si>
    <t>Шлифовщик 5 разряда</t>
  </si>
  <si>
    <t>Штамповщик 4  разряда</t>
  </si>
  <si>
    <t>Мастер по ремонту  котельного оборудования в местах его установки 1 группы</t>
  </si>
  <si>
    <t>Старший мастер по ремонту котельного оборудования в местах его установки 1 группы</t>
  </si>
  <si>
    <t>Ведущий экономист</t>
  </si>
  <si>
    <t>Ведущий инженер по наладке и испытаниям</t>
  </si>
  <si>
    <t>Техник-конструктор 2 категории</t>
  </si>
  <si>
    <t>Ведущий инженер по сварке</t>
  </si>
  <si>
    <t>Инженер по сварке 1 категории</t>
  </si>
  <si>
    <t>Начальник службы</t>
  </si>
  <si>
    <t>Мастер по ремонту турбинного оборудования в местах его установки 1 группы</t>
  </si>
  <si>
    <t>Старший мастер по ремонту турбинного оборудования в местах его установки 1 группы</t>
  </si>
  <si>
    <t>Ведущий инженер</t>
  </si>
  <si>
    <t>Ведущий  экономист по материально-техническому снабжению</t>
  </si>
  <si>
    <t>Ведущий инженер по  охране труда</t>
  </si>
  <si>
    <t>Ведущий экономист по труду</t>
  </si>
  <si>
    <t xml:space="preserve">Ведущий инженер </t>
  </si>
  <si>
    <t>Начальник управления</t>
  </si>
  <si>
    <t>Машинист на молотах, прессах и манипуляторах 3 разряда</t>
  </si>
  <si>
    <t>Электромонтер по ремонту и обслуживанию электрооборудования 6 разряда</t>
  </si>
  <si>
    <t>Ведущий инженер по испытаниям</t>
  </si>
  <si>
    <t>Ведущий инженер по ремонту</t>
  </si>
  <si>
    <t>Итого по ЭРЦ</t>
  </si>
  <si>
    <t>Мастер по ремонту оборудования распределительных устройств в условиях ТЭЦ и сетевых предприятий 1 группы</t>
  </si>
  <si>
    <t>Мастер по ремонту электрических машин в условиях станций 1 группы</t>
  </si>
  <si>
    <t>Газорезчик 4 разряда</t>
  </si>
  <si>
    <t>Слесарь-сантехник 5 разряда</t>
  </si>
  <si>
    <t>Кладовщик-инструментальшик 5 разряда</t>
  </si>
  <si>
    <t>Лаборатория регулирования паровых турбин</t>
  </si>
  <si>
    <t>Участки по ремонту электрооборудования электрических станций</t>
  </si>
  <si>
    <t>Ангарские участки по ремонту и обслуживанию автоматики котельного, турбинного оборудования и топливоподачи</t>
  </si>
  <si>
    <t>Иркутские участки по ремонту и обслуживанию автоматики котельного, турбинного оборудования и топливоподачи</t>
  </si>
  <si>
    <t>Мастер производственной лаборатории 1 группы</t>
  </si>
  <si>
    <t>Инженер-энергетик</t>
  </si>
  <si>
    <t>Бригада по оказанию услуг сторонним заказчикам</t>
  </si>
  <si>
    <t>Слесарь-ремонтник газового хозяйства 5 разряда</t>
  </si>
  <si>
    <t>Бригада по ремонту станочного, грузоподъемного и вентиляционного оборудования завода</t>
  </si>
  <si>
    <t>Бригада по обслуживанию зданий и сооружений</t>
  </si>
  <si>
    <t>Заготовительный участок</t>
  </si>
  <si>
    <t>Газорезчик 5 разряда</t>
  </si>
  <si>
    <t>Заточник 5 разряда</t>
  </si>
  <si>
    <t>Вспомогательный участок</t>
  </si>
  <si>
    <t>Старший мастер участка</t>
  </si>
  <si>
    <t xml:space="preserve">Ведущий инженер по подготовке производства                          </t>
  </si>
  <si>
    <t>Менеджер по сопровождению договоров</t>
  </si>
  <si>
    <t>Бригада по изготовлению коллекторов,  деталей ЭСК и пр.</t>
  </si>
  <si>
    <t>Изолировщик на термоизоляции 5 разряда</t>
  </si>
  <si>
    <t>Сметный отдел</t>
  </si>
  <si>
    <t>Электрослесарь по ремонту электрических машин 2 разряда</t>
  </si>
  <si>
    <t>Электрослесарь по ремонту оборудования распределительных устройств 5 разряда</t>
  </si>
  <si>
    <t>Электрослесарь по ремонту оборудования распределительных устройств 4 разряда</t>
  </si>
  <si>
    <t>Мастер по ремонту и обслуживанию автоматики и средств измерений электрических станций</t>
  </si>
  <si>
    <t>Техник по труду 1 категории</t>
  </si>
  <si>
    <t>Заместитель начальника ЦРЗ по подготовке производства</t>
  </si>
  <si>
    <t>Заместитель начальника ЦРЗ по производству</t>
  </si>
  <si>
    <t>Заливщик свинцово-оловянистых сплавов 3 разряда</t>
  </si>
  <si>
    <t>Заливщик свинцово-оловянистых сплавов 4 разряда</t>
  </si>
  <si>
    <t>Итого по ЭТЛ</t>
  </si>
  <si>
    <t>Ведущий инженер-технолог</t>
  </si>
  <si>
    <t>Ведущий инженер по подготовке кадров</t>
  </si>
  <si>
    <t>Автотранспортный цех</t>
  </si>
  <si>
    <t>ВСЕГО ПО УЧАСТКУ:</t>
  </si>
  <si>
    <t>ВСЕГО ПО УЧАСТКАМ:</t>
  </si>
  <si>
    <t>Итого по Цеху ТАИ</t>
  </si>
  <si>
    <t>Итого по службе металлов и сварки</t>
  </si>
  <si>
    <t>Итого по ЛТДиВ</t>
  </si>
  <si>
    <t>ИТОГО ПО ОБЩЕСТВУ</t>
  </si>
  <si>
    <t>Итого по Управлению</t>
  </si>
  <si>
    <t>Инженер  2 категории</t>
  </si>
  <si>
    <t>Электромонтер по испытаниям и измерениям 4 разряда</t>
  </si>
  <si>
    <t>Инженер 2 категории</t>
  </si>
  <si>
    <t>Электрослесарь по ремонту электрических машин 3 разряда</t>
  </si>
  <si>
    <t>Изолировщик 2 разряда</t>
  </si>
  <si>
    <t>Экономист по труду 2 категории</t>
  </si>
  <si>
    <t>Инженер по ремонту 2 категории</t>
  </si>
  <si>
    <t>Инженер по охране труда 2 категории</t>
  </si>
  <si>
    <t>Старший мастер по ремонту  котельного оборудования в местах его установки 1 группы</t>
  </si>
  <si>
    <t>Котлочист 5 разряда</t>
  </si>
  <si>
    <t>Котлочист 4 разряда</t>
  </si>
  <si>
    <t>Термист 5 разряда</t>
  </si>
  <si>
    <t>Строительно-монтажное управление</t>
  </si>
  <si>
    <t>Слесарь по ремонту оборудования котельных и пылеприготовительных цехов 5 разряда</t>
  </si>
  <si>
    <t>Станочник широкого профиля 6 разряда</t>
  </si>
  <si>
    <t>Зуборезчик 5 разряда</t>
  </si>
  <si>
    <t>Мастер по ремонту котельного оборудования в местах его установки 1 группы</t>
  </si>
  <si>
    <t>Итого по СМУ</t>
  </si>
  <si>
    <t>Старший мастер 3 группы</t>
  </si>
  <si>
    <t>Фрезеровщик 6 разряда</t>
  </si>
  <si>
    <t>Мастер по ремонту котельного оборудования в местах его установки 2 группы</t>
  </si>
  <si>
    <t>Мастер 3 группы</t>
  </si>
  <si>
    <t>Токарь-расточник 6 разряда</t>
  </si>
  <si>
    <t>Инженер по проектно-сметной работе 1 категории</t>
  </si>
  <si>
    <t>Зиминский участок (НЗ ТЭЦ)</t>
  </si>
  <si>
    <t>Мастер</t>
  </si>
  <si>
    <t>Слесарь механосборочных работ 4 разряда</t>
  </si>
  <si>
    <t>Электромонтер по ремонту и обслуживанию электрооборудования 4 разряда</t>
  </si>
  <si>
    <t>Заместитель начальника управления</t>
  </si>
  <si>
    <t>Огнеупорщик по ремонту топок и газоходов 4 разряда</t>
  </si>
  <si>
    <t>Изолировщик на термоизоляции 4 разряда</t>
  </si>
  <si>
    <t>Изолировщик на термоизоляции 3 разряда</t>
  </si>
  <si>
    <t>Прораб (производитель работ)</t>
  </si>
  <si>
    <t>Усть-Илимский участок (УИ ТЭЦ)</t>
  </si>
  <si>
    <t>Водитель погрузчика 5 разряда</t>
  </si>
  <si>
    <t>Технический отдел</t>
  </si>
  <si>
    <t>Итого по ЦППМИ</t>
  </si>
  <si>
    <t>Руководитель проектов</t>
  </si>
  <si>
    <t>Старший мастер по ремонту 3 группы</t>
  </si>
  <si>
    <t>Старший мастер по ремонту оборудования 3 группы</t>
  </si>
  <si>
    <t>Инженер по подготовке производства 2 категории</t>
  </si>
  <si>
    <t>Маляр 4 разряда</t>
  </si>
  <si>
    <t>Техник</t>
  </si>
  <si>
    <t>Братский участок</t>
  </si>
  <si>
    <t>Железногорский участок (ТЭЦ-16)</t>
  </si>
  <si>
    <t>Мастер по ремонту оборудования 3 группы</t>
  </si>
  <si>
    <t>Заместитель главного инженера</t>
  </si>
  <si>
    <t>Шелеховский участок (ТЭЦ-5)</t>
  </si>
  <si>
    <t>Инженер по проектно-сметной работе</t>
  </si>
  <si>
    <t>Ведущий специалист по охране труда</t>
  </si>
  <si>
    <t>Специалист по охране труда 2 категории</t>
  </si>
  <si>
    <t>Старший мастер по ремонту электрических машин в условиях станций 1 группы</t>
  </si>
  <si>
    <t>г. Братск</t>
  </si>
  <si>
    <t>г. Усть-Илимск</t>
  </si>
  <si>
    <t>Помощник руководителя</t>
  </si>
  <si>
    <t>Ведущий специалист</t>
  </si>
  <si>
    <t>Братская группа</t>
  </si>
  <si>
    <t>Ангарская группа</t>
  </si>
  <si>
    <t>Иркутская группа</t>
  </si>
  <si>
    <t>Слесарь по ремонту оборудования котельных и пылеприготовительных цехов 6 разряда</t>
  </si>
  <si>
    <t>Котлочист 3 разряда</t>
  </si>
  <si>
    <t>Слесарь по ремонту оборудования топливоподачи 5 разряда</t>
  </si>
  <si>
    <t>Электрослесарь по ремонту и обслуживанию автоматики и средств измерений электростанций 6 разряда</t>
  </si>
  <si>
    <t>Электрослесарь по ремонту и обслуживанию автоматики и средств измерений электростанций 5 разряда</t>
  </si>
  <si>
    <t>Стропальщик 5 разряда</t>
  </si>
  <si>
    <t>Электромонтер по ремонту и монтажу кабельных линий 5 разряда</t>
  </si>
  <si>
    <t>Сверловщик 4 разряда</t>
  </si>
  <si>
    <t>Мастер строительных и монтажных работ 3 группы</t>
  </si>
  <si>
    <t>Каменщик 4 разряда</t>
  </si>
  <si>
    <t>Маляр строительный 4 разряда</t>
  </si>
  <si>
    <t>Техник по учету</t>
  </si>
  <si>
    <t>Мастер по ремонту и обслуживанию автоматики и средств измерений электрических станций 1 группы</t>
  </si>
  <si>
    <t>Инженер по испытаниям 1 категории</t>
  </si>
  <si>
    <t>Инженер по комплектации</t>
  </si>
  <si>
    <t xml:space="preserve">Старший мастер по ремонту и обслуживанию электрооборудования в условиях станций 1 группы </t>
  </si>
  <si>
    <t>Мастер по ремонту и монтажу кабельных линий в условиях станций 1 группы</t>
  </si>
  <si>
    <t>Электромонтер по ремонту и монтажу кабельных линий 4 разряда</t>
  </si>
  <si>
    <t>Электромонтер по ремонту и обслуживанию электрооборудования 3 разряда</t>
  </si>
  <si>
    <t>Дефектоскопист по магнитному и ультразвуковому контролю 3 разряда</t>
  </si>
  <si>
    <t>Усть-Илимский участок (ТЭЦ-16)</t>
  </si>
  <si>
    <t>Техник по учету (квотируемое рабочее место для инвалида)</t>
  </si>
  <si>
    <t>Подсобный рабочий 2 разряда (квотируемое рабочее место для инвалида)</t>
  </si>
  <si>
    <t>Токарь - расточник 5 разряда</t>
  </si>
  <si>
    <t>Усть-Илимский участок (УИТЭЦ)</t>
  </si>
  <si>
    <t>Подсобный рабочий 2 разряда (квотируемое рабочее место для несовершеннолетних)</t>
  </si>
  <si>
    <t>Инженер по проектно-сметной документации</t>
  </si>
  <si>
    <t>Итого по Котельному цеху:</t>
  </si>
  <si>
    <t>Бригада по изготовлению поверхностей нагрева</t>
  </si>
  <si>
    <t xml:space="preserve">Участок № 2 </t>
  </si>
  <si>
    <t>Квотируемое рабочее место для инвалида</t>
  </si>
  <si>
    <t xml:space="preserve">Ведущий инженер-конструктор (квотируемое рабочее место для инвалида) </t>
  </si>
  <si>
    <t>Инженер по наладке и испытаниям (квотируемое рабочее место для инвалида)</t>
  </si>
  <si>
    <t>Сектор технической диагностики и виброналадки оборудования ТЭС</t>
  </si>
  <si>
    <t>Водитель погрузчика 6 разряда</t>
  </si>
  <si>
    <t>г. Саянск</t>
  </si>
  <si>
    <t>г. Ангарск</t>
  </si>
  <si>
    <t>Мастер производственного обучения</t>
  </si>
  <si>
    <t>Монтажник строительных лесов и подмостей 3 разряда</t>
  </si>
  <si>
    <t>Заместитель главного инженера по ремонту турбинного оборудования</t>
  </si>
  <si>
    <t>Заместитель главного инженера по ремонту котельного оборудования</t>
  </si>
  <si>
    <t>Заместитель директора по производству</t>
  </si>
  <si>
    <t>Директор по производству-главный инженер</t>
  </si>
  <si>
    <t>Слесарь по ремонту оборудования котельных и пылеприготовительных цехов 2 разряда</t>
  </si>
  <si>
    <t>Машинист крана автомобильного 7 разряда</t>
  </si>
  <si>
    <t>Электрогазосварщик 2 разряда</t>
  </si>
  <si>
    <t>ИТОГО:</t>
  </si>
  <si>
    <t>Мастер по ремонту оборудования распределительных устройств 2 группы</t>
  </si>
  <si>
    <t>Слесарь-инструментальщик 3 разряда (квотируемое рабочее место для инвалидов)</t>
  </si>
  <si>
    <t>Центральный ремонтный завод (г. Ангарск)</t>
  </si>
  <si>
    <t>Цех по производству пенополимерминеральной изоляции (г. Ангарск)</t>
  </si>
  <si>
    <t>Электроремонтный цех (г. Ангарск)</t>
  </si>
  <si>
    <t>Электротехническая лаборатория (г. Ангарск)</t>
  </si>
  <si>
    <t>Электрослесарь по ремонту и обслуживанию автоматики и средств измерений электростанций 3 разряда</t>
  </si>
  <si>
    <t>Электрослесарь по ремонту и обслуживанию автоматики и средств измерений электростанций 4 разряда</t>
  </si>
  <si>
    <t>Слесарь-инструментальщик 4 разряда</t>
  </si>
  <si>
    <t>Бригада по изготовлению м/к шнеков, компенсаторов секций ВЗП</t>
  </si>
  <si>
    <t>ШТАТНОЕ РАСПИСАНИЕ ООО "БЭК-РЕМОНТ"</t>
  </si>
  <si>
    <t>ООО "БЭК-ремонт"</t>
  </si>
  <si>
    <t>на 01.11.2020 года</t>
  </si>
  <si>
    <t>Заместитель генерального директора по экономике и финансам</t>
  </si>
  <si>
    <t>Финансово-экономический отдел</t>
  </si>
  <si>
    <t>Финансовая группа</t>
  </si>
  <si>
    <t>Отдел по управлению персоналом и мотивации</t>
  </si>
  <si>
    <t>Главный специалист по работе с персоналом</t>
  </si>
  <si>
    <t>Ведущий специалист по оценке и развитию персонала</t>
  </si>
  <si>
    <t>Курьер</t>
  </si>
  <si>
    <t>Отдел договорного и документационного обеспечения</t>
  </si>
  <si>
    <t>Специалист 1 категории</t>
  </si>
  <si>
    <t>Ведущий специалист по промышленной безопасности</t>
  </si>
  <si>
    <t>Центральный склад</t>
  </si>
  <si>
    <t>Центральный склад, 
г. Братск</t>
  </si>
  <si>
    <t>Цех централизованного ремонта</t>
  </si>
  <si>
    <t>Заместитель начальника цеха по подготовке производства</t>
  </si>
  <si>
    <t>Группа подготовки проведения ремонтов</t>
  </si>
  <si>
    <t>Инженер по комплектации оборудования</t>
  </si>
  <si>
    <t>Инженер по ремонту 1 категории</t>
  </si>
  <si>
    <t>Инженер</t>
  </si>
  <si>
    <t>Монтажник строительных лесов и подмостей 2 разряда</t>
  </si>
  <si>
    <t>Итого по Цеху централизованного ремонта:</t>
  </si>
  <si>
    <t>Участок при центральных электрических сетях</t>
  </si>
  <si>
    <t>Энергометаллургический цех</t>
  </si>
  <si>
    <t>Инженер по подготовке производства</t>
  </si>
  <si>
    <t xml:space="preserve">Производственный участок ремонта оборудования цеха производства фтористых солей </t>
  </si>
  <si>
    <t>Бригада по ремонту газоочистного оборудования</t>
  </si>
  <si>
    <t>Слесарь-ремонтник 3 разряда</t>
  </si>
  <si>
    <t>Бригада по ремонту и обслуживанию колокольных газоотсосов</t>
  </si>
  <si>
    <t>Производственный участок ремонта и обслуживания теплоэнергетического оборудования</t>
  </si>
  <si>
    <t>Бригада по ремонту вентиляционного и аспирационного оборудования</t>
  </si>
  <si>
    <t>Бригада по ремонту и обслуживанию водопровода и канализации</t>
  </si>
  <si>
    <t>Бригада по ремонту и обслуживанию тепловых сетей и ТМТ</t>
  </si>
  <si>
    <t>Производственный участок ремонта и обслуживания электротехнического оборудования</t>
  </si>
  <si>
    <t>Бригада по ремонту электрических машин</t>
  </si>
  <si>
    <t>Обмотчик элементов электрических машин 6 разряда</t>
  </si>
  <si>
    <t>Обмотчик элементов электрических машин 5 разряда</t>
  </si>
  <si>
    <t>Обмотчик элементов электрических машин 4 разряда</t>
  </si>
  <si>
    <t>Обмотчик элементов электрических машин 3 разряда</t>
  </si>
  <si>
    <t>Бригада по ремонту электрооборудования вспомогательного производства</t>
  </si>
  <si>
    <t>Итого по ЭМЦ</t>
  </si>
  <si>
    <t>Заместитель начальника цеха</t>
  </si>
  <si>
    <t>Иркутский участок (НИ ТЭЦ) - Ремонт электрических машин</t>
  </si>
  <si>
    <t>Иркутский участок (НИ ТЭЦ) - Ремонт трансформаторов</t>
  </si>
  <si>
    <t>Электрослесарь по ремонту оборудования распределительных устройств 6 разряда</t>
  </si>
  <si>
    <t>Электрослесарь по ремонту оборудования распределительных устройств 3 разряда</t>
  </si>
  <si>
    <t>Оператор производства формованного полиуретана и пенополиуретана 4 разряда</t>
  </si>
  <si>
    <t>Братский участок (ТЭЦ-6) по ремонту и обслуживанию автоматики котельного, турбинного оборудования и топливоподачи</t>
  </si>
  <si>
    <t>Мастер по ремонту и обслуживанию автоматики и средств измерений электрических станций 2 группы</t>
  </si>
  <si>
    <t>Старший мастер по ремонту и обслуживанию автоматики и средств измерений электрических станций 1 группы</t>
  </si>
  <si>
    <t>Электромонтер по ремонту обмоток и изоляции электрооборудования 4 разряда</t>
  </si>
  <si>
    <t>Электромонтер по ремонту обмоток и изоляции электрооборудования 2 разряда</t>
  </si>
  <si>
    <t>Электромонтер по ремонту обмоток и изоляции электрооборудования 3 разряда</t>
  </si>
  <si>
    <t>Машинист крана автомобильного 6 разряда</t>
  </si>
  <si>
    <t>Слесарь по ремонту автомобилей 4 разряда</t>
  </si>
  <si>
    <t>Машинист крана (крановщик) 4 разряда</t>
  </si>
  <si>
    <t>Водитель автомобиля 6 разряда</t>
  </si>
  <si>
    <t>Машинист автовышки и автогидроподъемника 5  разряда</t>
  </si>
  <si>
    <t>Тракторист 5  разряда</t>
  </si>
  <si>
    <t>Итого по Автотранспортному цеху</t>
  </si>
  <si>
    <t>Дефектоскопист по рентгено-, гаммаграфированию 5 разряда</t>
  </si>
  <si>
    <t>Мастер 1 группы</t>
  </si>
  <si>
    <t>Заливщик свинцово-оловянистых сплавов 5 разряда</t>
  </si>
  <si>
    <t>Контролер станочных и слесарных работ 6 разряда</t>
  </si>
  <si>
    <t>Первый заместитель генерального директора</t>
  </si>
  <si>
    <t>Специалист по работе с персоналом 1 категории</t>
  </si>
  <si>
    <t>Ангарский участок (ТЭЦ-10), дежурный персонал</t>
  </si>
  <si>
    <t>Разъездной персонал (вахта)</t>
  </si>
  <si>
    <t>Начальник центрального ремонтного завода</t>
  </si>
  <si>
    <t>Экономист по материально-техническому снабжению 2 категории</t>
  </si>
  <si>
    <t xml:space="preserve">Инженер по ремонту </t>
  </si>
  <si>
    <t>Рабочий по комплексному обслуживанию зданий 4 разряда</t>
  </si>
  <si>
    <t>Специалист по материально-техническому снабжению 2 категории</t>
  </si>
  <si>
    <t>Инженер по подготовке кадров по вопросам виброналадки (квотируемое рабочее место для инфалида)</t>
  </si>
  <si>
    <t>Мастер по сварке 1 группы</t>
  </si>
  <si>
    <t>Инженер-конструктор</t>
  </si>
  <si>
    <t>Сектор ППР</t>
  </si>
  <si>
    <t>Эколог</t>
  </si>
  <si>
    <t>Инженер по инструменту</t>
  </si>
  <si>
    <t xml:space="preserve">Ведущий инженер по ремонту </t>
  </si>
  <si>
    <t>Дворник 2 разряда</t>
  </si>
  <si>
    <t>и график ее проведения.</t>
  </si>
  <si>
    <t>Перечень рабочих мест ООО "БЭК-ремонт", на которых планируется проведение специальной оценки условий труда в 2021 г.</t>
  </si>
  <si>
    <t>Сроки окончания СОУТ на рабочем месте</t>
  </si>
  <si>
    <t>а</t>
  </si>
  <si>
    <t>Количество карт</t>
  </si>
  <si>
    <t>Наличие аналогичных мест</t>
  </si>
  <si>
    <t>Итого мест:</t>
  </si>
  <si>
    <t>к договору от _____________ 2021 г. № ______________</t>
  </si>
  <si>
    <t>Приложение № 1</t>
  </si>
  <si>
    <t>Количество штатных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</si>
</sst>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sz val="10"/>
      <name val="Arial Cyr"/>
      <charset val="204"/>
    </font>
    <font>
      <b/>
      <sz val="16"/>
      <name val="Arial"/>
      <family val="2"/>
      <charset val="204"/>
    </font>
    <font>
      <b/>
      <sz val="12"/>
      <name val="Arial Cyr"/>
      <charset val="204"/>
    </font>
    <font>
      <b/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1.5"/>
      <name val="Arial Cyr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248">
    <xf numFmtId="0" fontId="0" fillId="0" borderId="0" xfId="0"/>
    <xf numFmtId="0" fontId="1" fillId="0" borderId="0" xfId="1" applyFont="1" applyFill="1" applyAlignment="1"/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top"/>
    </xf>
    <xf numFmtId="0" fontId="7" fillId="0" borderId="0" xfId="0" applyFont="1" applyFill="1" applyBorder="1"/>
    <xf numFmtId="0" fontId="1" fillId="0" borderId="0" xfId="1" applyFont="1" applyFill="1" applyAlignment="1">
      <alignment horizontal="center" vertical="center"/>
    </xf>
    <xf numFmtId="0" fontId="7" fillId="0" borderId="0" xfId="0" applyFont="1" applyFill="1"/>
    <xf numFmtId="0" fontId="1" fillId="0" borderId="3" xfId="1" applyFont="1" applyBorder="1" applyAlignment="1">
      <alignment horizontal="center" vertical="center"/>
    </xf>
    <xf numFmtId="0" fontId="8" fillId="0" borderId="0" xfId="1" applyFont="1" applyFill="1" applyAlignment="1"/>
    <xf numFmtId="0" fontId="11" fillId="0" borderId="0" xfId="0" applyFont="1"/>
    <xf numFmtId="0" fontId="9" fillId="0" borderId="0" xfId="0" applyFont="1" applyFill="1" applyAlignment="1">
      <alignment wrapText="1"/>
    </xf>
    <xf numFmtId="0" fontId="1" fillId="0" borderId="0" xfId="1" applyFont="1" applyAlignment="1">
      <alignment horizontal="center" vertical="center"/>
    </xf>
    <xf numFmtId="0" fontId="11" fillId="0" borderId="0" xfId="0" applyFont="1" applyFill="1" applyBorder="1"/>
    <xf numFmtId="0" fontId="1" fillId="0" borderId="2" xfId="1" applyFont="1" applyBorder="1" applyAlignment="1">
      <alignment horizontal="center" vertical="center"/>
    </xf>
    <xf numFmtId="0" fontId="12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3" fillId="0" borderId="0" xfId="0" applyFont="1"/>
    <xf numFmtId="0" fontId="13" fillId="0" borderId="0" xfId="0" applyFont="1" applyBorder="1"/>
    <xf numFmtId="0" fontId="1" fillId="0" borderId="4" xfId="1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Fill="1"/>
    <xf numFmtId="0" fontId="15" fillId="0" borderId="0" xfId="0" applyFont="1" applyFill="1" applyBorder="1"/>
    <xf numFmtId="0" fontId="10" fillId="0" borderId="0" xfId="1" applyFont="1" applyFill="1" applyAlignment="1">
      <alignment horizontal="left"/>
    </xf>
    <xf numFmtId="0" fontId="12" fillId="0" borderId="0" xfId="0" applyFont="1" applyAlignment="1">
      <alignment vertical="center"/>
    </xf>
    <xf numFmtId="0" fontId="11" fillId="0" borderId="0" xfId="0" applyFont="1" applyFill="1" applyAlignment="1"/>
    <xf numFmtId="0" fontId="7" fillId="0" borderId="0" xfId="0" applyFont="1" applyFill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vertical="center" wrapText="1"/>
    </xf>
    <xf numFmtId="1" fontId="5" fillId="0" borderId="3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" fontId="10" fillId="3" borderId="3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2" fillId="0" borderId="0" xfId="0" applyFont="1" applyFill="1"/>
    <xf numFmtId="3" fontId="1" fillId="0" borderId="3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8" xfId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vertical="center" wrapText="1"/>
    </xf>
    <xf numFmtId="1" fontId="4" fillId="0" borderId="2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Fill="1"/>
    <xf numFmtId="0" fontId="19" fillId="0" borderId="0" xfId="0" applyFont="1"/>
    <xf numFmtId="1" fontId="4" fillId="2" borderId="2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vertical="center" wrapText="1"/>
    </xf>
    <xf numFmtId="164" fontId="8" fillId="3" borderId="3" xfId="1" applyNumberFormat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vertical="center" wrapText="1"/>
    </xf>
    <xf numFmtId="0" fontId="1" fillId="0" borderId="4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/>
    </xf>
    <xf numFmtId="1" fontId="4" fillId="0" borderId="10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1" fontId="11" fillId="0" borderId="0" xfId="0" applyNumberFormat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9" xfId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center" vertical="center"/>
    </xf>
    <xf numFmtId="0" fontId="1" fillId="0" borderId="3" xfId="1" applyFont="1" applyBorder="1" applyAlignment="1">
      <alignment vertical="center" wrapText="1"/>
    </xf>
    <xf numFmtId="0" fontId="1" fillId="0" borderId="9" xfId="1" applyFont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1" fillId="2" borderId="9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5" fillId="0" borderId="8" xfId="1" applyFont="1" applyBorder="1" applyAlignment="1">
      <alignment horizontal="left" vertical="center"/>
    </xf>
    <xf numFmtId="1" fontId="2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/>
    </xf>
    <xf numFmtId="0" fontId="1" fillId="0" borderId="2" xfId="1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4" fillId="5" borderId="11" xfId="1" applyFont="1" applyFill="1" applyBorder="1" applyAlignment="1">
      <alignment horizontal="left" vertical="center" wrapText="1"/>
    </xf>
    <xf numFmtId="0" fontId="4" fillId="5" borderId="7" xfId="1" applyFont="1" applyFill="1" applyBorder="1" applyAlignment="1">
      <alignment horizontal="left" vertical="center" wrapText="1"/>
    </xf>
    <xf numFmtId="1" fontId="10" fillId="3" borderId="11" xfId="1" applyNumberFormat="1" applyFont="1" applyFill="1" applyBorder="1" applyAlignment="1">
      <alignment horizontal="right" vertical="center"/>
    </xf>
    <xf numFmtId="0" fontId="17" fillId="3" borderId="3" xfId="0" applyFont="1" applyFill="1" applyBorder="1" applyAlignment="1">
      <alignment horizontal="right" vertical="center"/>
    </xf>
    <xf numFmtId="0" fontId="10" fillId="4" borderId="1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1" fontId="8" fillId="3" borderId="11" xfId="1" applyNumberFormat="1" applyFont="1" applyFill="1" applyBorder="1" applyAlignment="1">
      <alignment horizontal="right" vertical="center"/>
    </xf>
    <xf numFmtId="1" fontId="8" fillId="3" borderId="3" xfId="1" applyNumberFormat="1" applyFont="1" applyFill="1" applyBorder="1" applyAlignment="1">
      <alignment horizontal="right" vertical="center"/>
    </xf>
    <xf numFmtId="1" fontId="10" fillId="3" borderId="2" xfId="1" applyNumberFormat="1" applyFont="1" applyFill="1" applyBorder="1" applyAlignment="1">
      <alignment horizontal="right" vertical="center"/>
    </xf>
    <xf numFmtId="1" fontId="10" fillId="3" borderId="3" xfId="1" applyNumberFormat="1" applyFont="1" applyFill="1" applyBorder="1" applyAlignment="1">
      <alignment horizontal="right" vertical="center"/>
    </xf>
    <xf numFmtId="0" fontId="10" fillId="4" borderId="11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left" vertical="top" wrapText="1"/>
    </xf>
    <xf numFmtId="0" fontId="5" fillId="0" borderId="11" xfId="1" applyFont="1" applyFill="1" applyBorder="1" applyAlignment="1">
      <alignment horizontal="left" vertical="center"/>
    </xf>
    <xf numFmtId="0" fontId="5" fillId="0" borderId="7" xfId="1" applyFont="1" applyFill="1" applyBorder="1" applyAlignment="1">
      <alignment horizontal="left" vertical="center"/>
    </xf>
    <xf numFmtId="1" fontId="10" fillId="3" borderId="12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21" fillId="0" borderId="0" xfId="0" applyFont="1"/>
    <xf numFmtId="0" fontId="16" fillId="0" borderId="13" xfId="1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vertical="center" wrapText="1"/>
    </xf>
    <xf numFmtId="1" fontId="1" fillId="0" borderId="2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19" fillId="6" borderId="2" xfId="0" applyFont="1" applyFill="1" applyBorder="1" applyAlignment="1">
      <alignment wrapText="1"/>
    </xf>
    <xf numFmtId="0" fontId="18" fillId="6" borderId="11" xfId="1" applyFont="1" applyFill="1" applyBorder="1" applyAlignment="1">
      <alignment vertical="center" wrapText="1"/>
    </xf>
    <xf numFmtId="0" fontId="18" fillId="6" borderId="7" xfId="1" applyFont="1" applyFill="1" applyBorder="1" applyAlignment="1">
      <alignment vertical="center" wrapText="1"/>
    </xf>
    <xf numFmtId="0" fontId="19" fillId="6" borderId="2" xfId="0" applyFont="1" applyFill="1" applyBorder="1" applyAlignment="1">
      <alignment vertical="center" wrapText="1"/>
    </xf>
    <xf numFmtId="14" fontId="11" fillId="0" borderId="11" xfId="0" applyNumberFormat="1" applyFont="1" applyBorder="1"/>
    <xf numFmtId="0" fontId="11" fillId="0" borderId="2" xfId="0" applyFont="1" applyBorder="1"/>
    <xf numFmtId="0" fontId="12" fillId="0" borderId="2" xfId="0" applyFont="1" applyBorder="1" applyAlignment="1">
      <alignment vertical="center"/>
    </xf>
    <xf numFmtId="0" fontId="12" fillId="0" borderId="2" xfId="0" applyFont="1" applyBorder="1"/>
    <xf numFmtId="0" fontId="11" fillId="0" borderId="2" xfId="0" applyFont="1" applyFill="1" applyBorder="1"/>
    <xf numFmtId="0" fontId="12" fillId="0" borderId="2" xfId="0" applyFont="1" applyFill="1" applyBorder="1"/>
    <xf numFmtId="0" fontId="14" fillId="0" borderId="2" xfId="0" applyFont="1" applyBorder="1"/>
    <xf numFmtId="0" fontId="21" fillId="0" borderId="2" xfId="0" applyFont="1" applyBorder="1"/>
    <xf numFmtId="0" fontId="11" fillId="0" borderId="2" xfId="0" applyFont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0" applyFont="1" applyFill="1" applyBorder="1"/>
    <xf numFmtId="0" fontId="11" fillId="0" borderId="2" xfId="0" applyFont="1" applyBorder="1" applyAlignment="1"/>
    <xf numFmtId="0" fontId="19" fillId="0" borderId="2" xfId="0" applyFont="1" applyBorder="1"/>
    <xf numFmtId="0" fontId="12" fillId="0" borderId="2" xfId="0" applyFont="1" applyBorder="1" applyAlignment="1"/>
    <xf numFmtId="0" fontId="11" fillId="0" borderId="2" xfId="0" applyFont="1" applyFill="1" applyBorder="1" applyAlignment="1"/>
    <xf numFmtId="0" fontId="14" fillId="0" borderId="2" xfId="0" applyFont="1" applyFill="1" applyBorder="1"/>
    <xf numFmtId="0" fontId="11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14" fontId="11" fillId="0" borderId="11" xfId="0" applyNumberFormat="1" applyFont="1" applyFill="1" applyBorder="1"/>
    <xf numFmtId="1" fontId="10" fillId="3" borderId="12" xfId="1" applyNumberFormat="1" applyFont="1" applyFill="1" applyBorder="1" applyAlignment="1">
      <alignment horizontal="center" vertical="center"/>
    </xf>
    <xf numFmtId="1" fontId="10" fillId="3" borderId="5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4" fillId="5" borderId="11" xfId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 vertical="center" wrapText="1"/>
    </xf>
    <xf numFmtId="1" fontId="10" fillId="3" borderId="11" xfId="1" applyNumberFormat="1" applyFont="1" applyFill="1" applyBorder="1" applyAlignment="1">
      <alignment horizontal="center" vertical="center"/>
    </xf>
    <xf numFmtId="1" fontId="10" fillId="3" borderId="3" xfId="1" applyNumberFormat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" fontId="10" fillId="3" borderId="12" xfId="1" applyNumberFormat="1" applyFont="1" applyFill="1" applyBorder="1" applyAlignment="1">
      <alignment horizontal="right" vertical="center"/>
    </xf>
    <xf numFmtId="0" fontId="17" fillId="3" borderId="3" xfId="0" applyFont="1" applyFill="1" applyBorder="1" applyAlignment="1">
      <alignment horizontal="right" vertical="center"/>
    </xf>
    <xf numFmtId="0" fontId="10" fillId="4" borderId="11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left" vertical="top" wrapText="1"/>
    </xf>
    <xf numFmtId="0" fontId="4" fillId="5" borderId="11" xfId="1" applyFont="1" applyFill="1" applyBorder="1" applyAlignment="1">
      <alignment horizontal="left" vertical="top" wrapText="1"/>
    </xf>
    <xf numFmtId="0" fontId="4" fillId="5" borderId="7" xfId="1" applyFont="1" applyFill="1" applyBorder="1" applyAlignment="1">
      <alignment horizontal="left" vertical="top" wrapText="1"/>
    </xf>
    <xf numFmtId="0" fontId="4" fillId="5" borderId="11" xfId="1" applyFont="1" applyFill="1" applyBorder="1" applyAlignment="1">
      <alignment horizontal="left" vertical="center" wrapText="1"/>
    </xf>
    <xf numFmtId="0" fontId="4" fillId="5" borderId="7" xfId="1" applyFont="1" applyFill="1" applyBorder="1" applyAlignment="1">
      <alignment horizontal="left" vertical="center" wrapText="1"/>
    </xf>
    <xf numFmtId="0" fontId="18" fillId="5" borderId="11" xfId="1" applyFont="1" applyFill="1" applyBorder="1" applyAlignment="1">
      <alignment horizontal="left" vertical="center" wrapText="1"/>
    </xf>
    <xf numFmtId="0" fontId="18" fillId="5" borderId="7" xfId="1" applyFont="1" applyFill="1" applyBorder="1" applyAlignment="1">
      <alignment horizontal="left" vertical="center" wrapText="1"/>
    </xf>
    <xf numFmtId="1" fontId="10" fillId="3" borderId="11" xfId="1" applyNumberFormat="1" applyFont="1" applyFill="1" applyBorder="1" applyAlignment="1">
      <alignment horizontal="right" vertical="center"/>
    </xf>
    <xf numFmtId="0" fontId="10" fillId="4" borderId="1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" fillId="0" borderId="2" xfId="1" applyFont="1" applyFill="1" applyBorder="1" applyAlignment="1">
      <alignment horizontal="left" vertical="center"/>
    </xf>
    <xf numFmtId="0" fontId="11" fillId="0" borderId="7" xfId="0" applyFont="1" applyBorder="1" applyAlignment="1">
      <alignment vertical="center"/>
    </xf>
    <xf numFmtId="0" fontId="18" fillId="6" borderId="11" xfId="1" applyFont="1" applyFill="1" applyBorder="1" applyAlignment="1">
      <alignment horizontal="left" vertical="center" wrapText="1"/>
    </xf>
    <xf numFmtId="0" fontId="18" fillId="6" borderId="7" xfId="1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vertical="center"/>
    </xf>
    <xf numFmtId="0" fontId="4" fillId="5" borderId="13" xfId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4" fillId="0" borderId="15" xfId="1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1" applyFont="1" applyFill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7" fillId="4" borderId="7" xfId="0" applyFont="1" applyFill="1" applyBorder="1" applyAlignment="1"/>
    <xf numFmtId="0" fontId="25" fillId="0" borderId="0" xfId="0" applyFont="1" applyAlignment="1">
      <alignment horizontal="center" wrapText="1"/>
    </xf>
    <xf numFmtId="0" fontId="25" fillId="0" borderId="15" xfId="0" applyFont="1" applyBorder="1" applyAlignment="1">
      <alignment horizontal="center" vertical="top"/>
    </xf>
    <xf numFmtId="0" fontId="12" fillId="0" borderId="7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4" fillId="5" borderId="12" xfId="1" applyFont="1" applyFill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YH1232"/>
  <sheetViews>
    <sheetView tabSelected="1" topLeftCell="A13" zoomScale="90" zoomScaleNormal="90" zoomScaleSheetLayoutView="80" workbookViewId="0">
      <selection activeCell="K29" sqref="K29"/>
    </sheetView>
  </sheetViews>
  <sheetFormatPr defaultColWidth="0" defaultRowHeight="27.75" customHeight="1" outlineLevelRow="2" x14ac:dyDescent="0.25"/>
  <cols>
    <col min="1" max="1" width="14.28515625" style="9" customWidth="1"/>
    <col min="2" max="2" width="17.5703125" style="6" customWidth="1"/>
    <col min="3" max="3" width="63.5703125" style="15" customWidth="1"/>
    <col min="4" max="4" width="18.5703125" style="68" customWidth="1"/>
    <col min="5" max="5" width="17.85546875" style="9" customWidth="1"/>
    <col min="6" max="178" width="9.140625" style="9" customWidth="1"/>
    <col min="179" max="180" width="9.140625" style="9" hidden="1" customWidth="1"/>
    <col min="181" max="181" width="20.85546875" style="9" customWidth="1"/>
    <col min="182" max="182" width="9.140625" style="9" hidden="1" customWidth="1"/>
    <col min="183" max="183" width="37.42578125" style="9" customWidth="1"/>
    <col min="184" max="185" width="9.140625" style="9" hidden="1" customWidth="1"/>
    <col min="186" max="196" width="11.42578125" style="9" customWidth="1"/>
    <col min="197" max="197" width="15.140625" style="9" customWidth="1"/>
    <col min="198" max="16206" width="0" style="9" hidden="1"/>
    <col min="16207" max="16384" width="9.140625" style="9" hidden="1"/>
  </cols>
  <sheetData>
    <row r="1" spans="2:5" s="12" customFormat="1" ht="58.5" hidden="1" customHeight="1" x14ac:dyDescent="0.25">
      <c r="B1" s="1"/>
      <c r="C1" s="106"/>
      <c r="D1" s="11"/>
    </row>
    <row r="2" spans="2:5" s="12" customFormat="1" ht="8.25" hidden="1" customHeight="1" x14ac:dyDescent="0.25">
      <c r="B2" s="1"/>
      <c r="C2" s="106"/>
      <c r="D2" s="11"/>
    </row>
    <row r="3" spans="2:5" s="12" customFormat="1" ht="13.5" hidden="1" customHeight="1" x14ac:dyDescent="0.25">
      <c r="B3" s="1"/>
      <c r="C3" s="107"/>
      <c r="D3" s="11"/>
    </row>
    <row r="4" spans="2:5" s="12" customFormat="1" ht="19.5" hidden="1" customHeight="1" x14ac:dyDescent="0.25">
      <c r="B4" s="234" t="s">
        <v>361</v>
      </c>
      <c r="C4" s="234"/>
      <c r="D4" s="101"/>
    </row>
    <row r="5" spans="2:5" s="12" customFormat="1" ht="27.75" hidden="1" customHeight="1" x14ac:dyDescent="0.25">
      <c r="B5" s="3" t="s">
        <v>0</v>
      </c>
      <c r="C5" s="108"/>
      <c r="D5" s="102"/>
    </row>
    <row r="6" spans="2:5" s="12" customFormat="1" ht="15.75" hidden="1" customHeight="1" x14ac:dyDescent="0.25">
      <c r="B6" s="4"/>
      <c r="C6" s="109"/>
      <c r="D6" s="103"/>
    </row>
    <row r="7" spans="2:5" s="12" customFormat="1" ht="15.75" hidden="1" customHeight="1" x14ac:dyDescent="0.25">
      <c r="B7" s="4"/>
      <c r="C7" s="109"/>
      <c r="D7" s="104"/>
    </row>
    <row r="8" spans="2:5" s="12" customFormat="1" ht="15.75" hidden="1" customHeight="1" x14ac:dyDescent="0.25">
      <c r="B8" s="4"/>
      <c r="C8" s="109"/>
      <c r="D8" s="104"/>
    </row>
    <row r="9" spans="2:5" s="12" customFormat="1" ht="27.75" hidden="1" customHeight="1" x14ac:dyDescent="0.3">
      <c r="B9" s="8" t="s">
        <v>360</v>
      </c>
      <c r="C9" s="107"/>
      <c r="D9" s="2"/>
    </row>
    <row r="10" spans="2:5" s="12" customFormat="1" ht="8.25" hidden="1" customHeight="1" x14ac:dyDescent="0.25">
      <c r="B10" s="1"/>
      <c r="C10" s="107"/>
      <c r="D10" s="11"/>
    </row>
    <row r="11" spans="2:5" s="12" customFormat="1" ht="18" hidden="1" x14ac:dyDescent="0.25">
      <c r="B11" s="23" t="s">
        <v>362</v>
      </c>
      <c r="C11" s="110"/>
      <c r="D11" s="11"/>
    </row>
    <row r="12" spans="2:5" s="12" customFormat="1" ht="18" hidden="1" customHeight="1" x14ac:dyDescent="0.25">
      <c r="B12" s="1"/>
      <c r="C12" s="107"/>
      <c r="D12" s="5"/>
    </row>
    <row r="13" spans="2:5" customFormat="1" ht="15.75" x14ac:dyDescent="0.25">
      <c r="B13" s="172"/>
    </row>
    <row r="14" spans="2:5" customFormat="1" ht="15.75" x14ac:dyDescent="0.25">
      <c r="B14" s="172"/>
      <c r="C14" s="172"/>
      <c r="D14" s="68"/>
      <c r="E14" s="173" t="s">
        <v>450</v>
      </c>
    </row>
    <row r="15" spans="2:5" customFormat="1" ht="15.75" x14ac:dyDescent="0.25">
      <c r="B15" s="172"/>
      <c r="C15" s="203" t="s">
        <v>449</v>
      </c>
      <c r="D15" s="203"/>
      <c r="E15" s="203"/>
    </row>
    <row r="16" spans="2:5" s="174" customFormat="1" ht="65.25" customHeight="1" x14ac:dyDescent="0.3">
      <c r="B16" s="240" t="s">
        <v>443</v>
      </c>
      <c r="C16" s="240"/>
      <c r="D16" s="240"/>
    </row>
    <row r="17" spans="2:7" s="175" customFormat="1" ht="34.5" customHeight="1" x14ac:dyDescent="0.2">
      <c r="B17" s="241" t="s">
        <v>442</v>
      </c>
      <c r="C17" s="241"/>
      <c r="D17" s="241"/>
    </row>
    <row r="18" spans="2:7" s="53" customFormat="1" ht="63.75" customHeight="1" x14ac:dyDescent="0.2">
      <c r="B18" s="177" t="s">
        <v>2</v>
      </c>
      <c r="C18" s="178"/>
      <c r="D18" s="179" t="s">
        <v>451</v>
      </c>
      <c r="E18" s="176" t="s">
        <v>444</v>
      </c>
      <c r="F18" s="176" t="s">
        <v>446</v>
      </c>
      <c r="G18" s="176" t="s">
        <v>447</v>
      </c>
    </row>
    <row r="19" spans="2:7" ht="15" x14ac:dyDescent="0.25">
      <c r="B19" s="19"/>
      <c r="C19" s="28" t="s">
        <v>1</v>
      </c>
      <c r="D19" s="141">
        <v>0.1</v>
      </c>
      <c r="E19" s="180">
        <v>44530</v>
      </c>
      <c r="F19" s="181">
        <v>1</v>
      </c>
      <c r="G19" s="181"/>
    </row>
    <row r="20" spans="2:7" ht="15" x14ac:dyDescent="0.25">
      <c r="B20" s="19"/>
      <c r="C20" s="31" t="s">
        <v>425</v>
      </c>
      <c r="D20" s="141">
        <v>1</v>
      </c>
      <c r="E20" s="180">
        <v>44530</v>
      </c>
      <c r="F20" s="181">
        <v>1</v>
      </c>
      <c r="G20" s="181"/>
    </row>
    <row r="21" spans="2:7" ht="15" x14ac:dyDescent="0.25">
      <c r="B21" s="19"/>
      <c r="C21" s="31" t="s">
        <v>363</v>
      </c>
      <c r="D21" s="30">
        <v>0.01</v>
      </c>
      <c r="E21" s="180">
        <v>44530</v>
      </c>
      <c r="F21" s="181">
        <v>1</v>
      </c>
      <c r="G21" s="181"/>
    </row>
    <row r="22" spans="2:7" ht="15" x14ac:dyDescent="0.25">
      <c r="B22" s="19"/>
      <c r="C22" s="31" t="s">
        <v>345</v>
      </c>
      <c r="D22" s="30">
        <v>1</v>
      </c>
      <c r="E22" s="180">
        <v>44530</v>
      </c>
      <c r="F22" s="181">
        <v>1</v>
      </c>
      <c r="G22" s="181"/>
    </row>
    <row r="23" spans="2:7" ht="15" x14ac:dyDescent="0.25">
      <c r="B23" s="19"/>
      <c r="C23" s="31" t="s">
        <v>344</v>
      </c>
      <c r="D23" s="30">
        <v>1</v>
      </c>
      <c r="E23" s="180">
        <v>44530</v>
      </c>
      <c r="F23" s="181">
        <v>1</v>
      </c>
      <c r="G23" s="181"/>
    </row>
    <row r="24" spans="2:7" ht="15" x14ac:dyDescent="0.25">
      <c r="B24" s="19"/>
      <c r="C24" s="31" t="s">
        <v>343</v>
      </c>
      <c r="D24" s="30">
        <v>1</v>
      </c>
      <c r="E24" s="180">
        <v>44530</v>
      </c>
      <c r="F24" s="181">
        <v>1</v>
      </c>
      <c r="G24" s="181"/>
    </row>
    <row r="25" spans="2:7" ht="15" x14ac:dyDescent="0.25">
      <c r="B25" s="19"/>
      <c r="C25" s="31" t="s">
        <v>342</v>
      </c>
      <c r="D25" s="30">
        <v>1</v>
      </c>
      <c r="E25" s="180">
        <v>44530</v>
      </c>
      <c r="F25" s="181">
        <v>1</v>
      </c>
      <c r="G25" s="181"/>
    </row>
    <row r="26" spans="2:7" ht="15" x14ac:dyDescent="0.25">
      <c r="B26" s="19" t="s">
        <v>296</v>
      </c>
      <c r="C26" s="31" t="s">
        <v>290</v>
      </c>
      <c r="D26" s="30">
        <v>1</v>
      </c>
      <c r="E26" s="180">
        <v>44530</v>
      </c>
      <c r="F26" s="181">
        <v>1</v>
      </c>
      <c r="G26" s="181"/>
    </row>
    <row r="27" spans="2:7" s="24" customFormat="1" ht="15.75" customHeight="1" x14ac:dyDescent="0.25">
      <c r="B27" s="34"/>
      <c r="C27" s="35" t="s">
        <v>349</v>
      </c>
      <c r="D27" s="36">
        <f>SUM(D19:D26)</f>
        <v>6.11</v>
      </c>
      <c r="F27" s="182"/>
      <c r="G27" s="182"/>
    </row>
    <row r="28" spans="2:7" s="14" customFormat="1" ht="12.75" x14ac:dyDescent="0.2">
      <c r="B28" s="216" t="s">
        <v>364</v>
      </c>
      <c r="C28" s="217"/>
      <c r="D28" s="242"/>
      <c r="F28" s="183"/>
      <c r="G28" s="183"/>
    </row>
    <row r="29" spans="2:7" ht="15" x14ac:dyDescent="0.25">
      <c r="B29" s="19"/>
      <c r="C29" s="28" t="s">
        <v>4</v>
      </c>
      <c r="D29" s="30">
        <v>1</v>
      </c>
      <c r="E29" s="180">
        <v>44530</v>
      </c>
      <c r="F29" s="181">
        <v>1</v>
      </c>
      <c r="G29" s="181"/>
    </row>
    <row r="30" spans="2:7" ht="15" x14ac:dyDescent="0.25">
      <c r="B30" s="19"/>
      <c r="C30" s="31" t="s">
        <v>180</v>
      </c>
      <c r="D30" s="30">
        <v>1</v>
      </c>
      <c r="E30" s="180">
        <v>44530</v>
      </c>
      <c r="F30" s="181">
        <v>1</v>
      </c>
      <c r="G30" s="181" t="s">
        <v>445</v>
      </c>
    </row>
    <row r="31" spans="2:7" ht="15" x14ac:dyDescent="0.25">
      <c r="B31" s="19"/>
      <c r="C31" s="31" t="s">
        <v>180</v>
      </c>
      <c r="D31" s="30">
        <v>1</v>
      </c>
      <c r="E31" s="180">
        <v>44530</v>
      </c>
      <c r="F31" s="181"/>
      <c r="G31" s="181"/>
    </row>
    <row r="32" spans="2:7" ht="15" x14ac:dyDescent="0.25">
      <c r="B32" s="19"/>
      <c r="C32" s="31" t="s">
        <v>5</v>
      </c>
      <c r="D32" s="30">
        <v>1</v>
      </c>
      <c r="E32" s="180">
        <v>44530</v>
      </c>
      <c r="F32" s="181">
        <v>1</v>
      </c>
      <c r="G32" s="181"/>
    </row>
    <row r="33" spans="2:7" s="21" customFormat="1" ht="15" x14ac:dyDescent="0.25">
      <c r="B33" s="19"/>
      <c r="C33" s="32" t="s">
        <v>6</v>
      </c>
      <c r="D33" s="39">
        <v>1</v>
      </c>
      <c r="E33" s="180">
        <v>44530</v>
      </c>
      <c r="F33" s="184">
        <v>1</v>
      </c>
      <c r="G33" s="184"/>
    </row>
    <row r="34" spans="2:7" s="21" customFormat="1" ht="15" x14ac:dyDescent="0.25">
      <c r="B34" s="19"/>
      <c r="C34" s="32" t="s">
        <v>7</v>
      </c>
      <c r="D34" s="39">
        <v>1</v>
      </c>
      <c r="E34" s="180">
        <v>44530</v>
      </c>
      <c r="F34" s="184">
        <v>1</v>
      </c>
      <c r="G34" s="184"/>
    </row>
    <row r="35" spans="2:7" s="21" customFormat="1" ht="15" x14ac:dyDescent="0.25">
      <c r="B35" s="225" t="s">
        <v>365</v>
      </c>
      <c r="C35" s="32" t="s">
        <v>158</v>
      </c>
      <c r="D35" s="39">
        <v>1</v>
      </c>
      <c r="E35" s="180">
        <v>44530</v>
      </c>
      <c r="F35" s="184">
        <v>1</v>
      </c>
      <c r="G35" s="184"/>
    </row>
    <row r="36" spans="2:7" s="21" customFormat="1" ht="17.25" customHeight="1" x14ac:dyDescent="0.25">
      <c r="B36" s="226"/>
      <c r="C36" s="32" t="s">
        <v>8</v>
      </c>
      <c r="D36" s="39">
        <v>1</v>
      </c>
      <c r="E36" s="180">
        <v>44530</v>
      </c>
      <c r="F36" s="184">
        <v>1</v>
      </c>
      <c r="G36" s="184"/>
    </row>
    <row r="37" spans="2:7" s="21" customFormat="1" ht="15" x14ac:dyDescent="0.25">
      <c r="B37" s="142"/>
      <c r="C37" s="32" t="s">
        <v>15</v>
      </c>
      <c r="D37" s="39">
        <v>0.5</v>
      </c>
      <c r="E37" s="180">
        <v>44530</v>
      </c>
      <c r="F37" s="184">
        <v>1</v>
      </c>
      <c r="G37" s="184"/>
    </row>
    <row r="38" spans="2:7" s="24" customFormat="1" ht="15.75" customHeight="1" x14ac:dyDescent="0.25">
      <c r="B38" s="34"/>
      <c r="C38" s="35" t="s">
        <v>349</v>
      </c>
      <c r="D38" s="57">
        <f>SUM(D29:D37)</f>
        <v>8.5</v>
      </c>
      <c r="F38" s="182"/>
      <c r="G38" s="182"/>
    </row>
    <row r="39" spans="2:7" s="14" customFormat="1" ht="15" x14ac:dyDescent="0.2">
      <c r="B39" s="216" t="s">
        <v>223</v>
      </c>
      <c r="C39" s="217"/>
      <c r="D39" s="228"/>
      <c r="F39" s="183"/>
      <c r="G39" s="183"/>
    </row>
    <row r="40" spans="2:7" ht="15" x14ac:dyDescent="0.25">
      <c r="B40" s="19"/>
      <c r="C40" s="31" t="s">
        <v>4</v>
      </c>
      <c r="D40" s="30">
        <v>1</v>
      </c>
      <c r="E40" s="180">
        <v>44530</v>
      </c>
      <c r="F40" s="181">
        <v>1</v>
      </c>
      <c r="G40" s="181"/>
    </row>
    <row r="41" spans="2:7" ht="15" x14ac:dyDescent="0.25">
      <c r="B41" s="19"/>
      <c r="C41" s="31" t="s">
        <v>188</v>
      </c>
      <c r="D41" s="30">
        <v>1</v>
      </c>
      <c r="E41" s="180">
        <v>44530</v>
      </c>
      <c r="F41" s="181">
        <v>1</v>
      </c>
      <c r="G41" s="181"/>
    </row>
    <row r="42" spans="2:7" s="24" customFormat="1" ht="15.75" customHeight="1" x14ac:dyDescent="0.25">
      <c r="B42" s="34"/>
      <c r="C42" s="35" t="s">
        <v>349</v>
      </c>
      <c r="D42" s="36">
        <f>SUM(D40:D41)</f>
        <v>2</v>
      </c>
      <c r="F42" s="182"/>
      <c r="G42" s="182"/>
    </row>
    <row r="43" spans="2:7" s="14" customFormat="1" ht="15" x14ac:dyDescent="0.2">
      <c r="B43" s="216" t="s">
        <v>366</v>
      </c>
      <c r="C43" s="217"/>
      <c r="D43" s="228"/>
      <c r="F43" s="183"/>
      <c r="G43" s="183"/>
    </row>
    <row r="44" spans="2:7" ht="15" x14ac:dyDescent="0.25">
      <c r="B44" s="19"/>
      <c r="C44" s="31" t="s">
        <v>4</v>
      </c>
      <c r="D44" s="30">
        <v>1</v>
      </c>
      <c r="E44" s="180">
        <v>44530</v>
      </c>
      <c r="F44" s="181">
        <v>1</v>
      </c>
      <c r="G44" s="181"/>
    </row>
    <row r="45" spans="2:7" ht="15" x14ac:dyDescent="0.25">
      <c r="B45" s="19"/>
      <c r="C45" s="31" t="s">
        <v>191</v>
      </c>
      <c r="D45" s="30">
        <v>1</v>
      </c>
      <c r="E45" s="180">
        <v>44530</v>
      </c>
      <c r="F45" s="181">
        <v>1</v>
      </c>
      <c r="G45" s="181"/>
    </row>
    <row r="46" spans="2:7" ht="15" x14ac:dyDescent="0.25">
      <c r="B46" s="19"/>
      <c r="C46" s="31" t="s">
        <v>249</v>
      </c>
      <c r="D46" s="30">
        <v>1</v>
      </c>
      <c r="E46" s="180">
        <v>44530</v>
      </c>
      <c r="F46" s="181">
        <v>1</v>
      </c>
      <c r="G46" s="181"/>
    </row>
    <row r="47" spans="2:7" ht="15" x14ac:dyDescent="0.25">
      <c r="B47" s="19"/>
      <c r="C47" s="31" t="s">
        <v>367</v>
      </c>
      <c r="D47" s="30">
        <v>1</v>
      </c>
      <c r="E47" s="180">
        <v>44530</v>
      </c>
      <c r="F47" s="181">
        <v>1</v>
      </c>
      <c r="G47" s="181"/>
    </row>
    <row r="48" spans="2:7" ht="15" x14ac:dyDescent="0.25">
      <c r="B48" s="19"/>
      <c r="C48" s="31" t="s">
        <v>368</v>
      </c>
      <c r="D48" s="30">
        <v>1</v>
      </c>
      <c r="E48" s="180">
        <v>44530</v>
      </c>
      <c r="F48" s="181">
        <v>1</v>
      </c>
      <c r="G48" s="181"/>
    </row>
    <row r="49" spans="2:7" ht="15" x14ac:dyDescent="0.25">
      <c r="B49" s="19"/>
      <c r="C49" s="31" t="s">
        <v>426</v>
      </c>
      <c r="D49" s="30">
        <v>1</v>
      </c>
      <c r="E49" s="180">
        <v>44530</v>
      </c>
      <c r="F49" s="181">
        <v>1</v>
      </c>
      <c r="G49" s="181"/>
    </row>
    <row r="50" spans="2:7" ht="15" x14ac:dyDescent="0.25">
      <c r="B50" s="19"/>
      <c r="C50" s="31" t="s">
        <v>12</v>
      </c>
      <c r="D50" s="30">
        <v>1</v>
      </c>
      <c r="E50" s="180">
        <v>44530</v>
      </c>
      <c r="F50" s="181">
        <v>1</v>
      </c>
      <c r="G50" s="181"/>
    </row>
    <row r="51" spans="2:7" ht="15" x14ac:dyDescent="0.25">
      <c r="B51" s="19"/>
      <c r="C51" s="31" t="s">
        <v>369</v>
      </c>
      <c r="D51" s="30">
        <v>0.5</v>
      </c>
      <c r="E51" s="180">
        <v>44530</v>
      </c>
      <c r="F51" s="181">
        <v>1</v>
      </c>
      <c r="G51" s="181"/>
    </row>
    <row r="52" spans="2:7" s="24" customFormat="1" ht="15.75" customHeight="1" x14ac:dyDescent="0.25">
      <c r="B52" s="34"/>
      <c r="C52" s="35" t="s">
        <v>349</v>
      </c>
      <c r="D52" s="57">
        <f>SUM(D44:D51)</f>
        <v>7.5</v>
      </c>
      <c r="F52" s="182"/>
      <c r="G52" s="182"/>
    </row>
    <row r="53" spans="2:7" s="14" customFormat="1" ht="15" customHeight="1" x14ac:dyDescent="0.2">
      <c r="B53" s="216" t="s">
        <v>370</v>
      </c>
      <c r="C53" s="217"/>
      <c r="D53" s="217"/>
      <c r="F53" s="183"/>
      <c r="G53" s="183"/>
    </row>
    <row r="54" spans="2:7" ht="15" x14ac:dyDescent="0.25">
      <c r="B54" s="19"/>
      <c r="C54" s="31" t="s">
        <v>4</v>
      </c>
      <c r="D54" s="30">
        <v>1</v>
      </c>
      <c r="E54" s="180">
        <v>44530</v>
      </c>
      <c r="F54" s="181">
        <v>1</v>
      </c>
      <c r="G54" s="181"/>
    </row>
    <row r="55" spans="2:7" ht="15" x14ac:dyDescent="0.25">
      <c r="B55" s="19"/>
      <c r="C55" s="31" t="s">
        <v>16</v>
      </c>
      <c r="D55" s="30">
        <v>1</v>
      </c>
      <c r="E55" s="180">
        <v>44530</v>
      </c>
      <c r="F55" s="181">
        <v>1</v>
      </c>
      <c r="G55" s="181"/>
    </row>
    <row r="56" spans="2:7" ht="15" x14ac:dyDescent="0.25">
      <c r="B56" s="19"/>
      <c r="C56" s="31" t="s">
        <v>371</v>
      </c>
      <c r="D56" s="30">
        <v>1</v>
      </c>
      <c r="E56" s="180">
        <v>44530</v>
      </c>
      <c r="F56" s="181">
        <v>1</v>
      </c>
      <c r="G56" s="181"/>
    </row>
    <row r="57" spans="2:7" ht="15" x14ac:dyDescent="0.25">
      <c r="B57" s="19"/>
      <c r="C57" s="31" t="s">
        <v>299</v>
      </c>
      <c r="D57" s="30">
        <v>1</v>
      </c>
      <c r="E57" s="180">
        <v>44530</v>
      </c>
      <c r="F57" s="181">
        <v>1</v>
      </c>
      <c r="G57" s="181"/>
    </row>
    <row r="58" spans="2:7" ht="15" x14ac:dyDescent="0.25">
      <c r="B58" s="19"/>
      <c r="C58" s="31" t="s">
        <v>371</v>
      </c>
      <c r="D58" s="30">
        <v>1</v>
      </c>
      <c r="E58" s="180">
        <v>44530</v>
      </c>
      <c r="F58" s="181">
        <v>1</v>
      </c>
      <c r="G58" s="181"/>
    </row>
    <row r="59" spans="2:7" ht="15" x14ac:dyDescent="0.25">
      <c r="B59" s="19"/>
      <c r="C59" s="31" t="s">
        <v>371</v>
      </c>
      <c r="D59" s="30">
        <v>1</v>
      </c>
      <c r="E59" s="180">
        <v>44530</v>
      </c>
      <c r="F59" s="181"/>
      <c r="G59" s="181" t="s">
        <v>445</v>
      </c>
    </row>
    <row r="60" spans="2:7" ht="15" x14ac:dyDescent="0.25">
      <c r="B60" s="19"/>
      <c r="C60" s="31" t="s">
        <v>298</v>
      </c>
      <c r="D60" s="30">
        <v>1</v>
      </c>
      <c r="E60" s="180">
        <v>44530</v>
      </c>
      <c r="F60" s="181">
        <v>1</v>
      </c>
      <c r="G60" s="181"/>
    </row>
    <row r="61" spans="2:7" ht="15" x14ac:dyDescent="0.25">
      <c r="B61" s="19"/>
      <c r="C61" s="31" t="s">
        <v>11</v>
      </c>
      <c r="D61" s="30">
        <v>1</v>
      </c>
      <c r="E61" s="180">
        <v>44530</v>
      </c>
      <c r="F61" s="181">
        <v>1</v>
      </c>
      <c r="G61" s="181"/>
    </row>
    <row r="62" spans="2:7" ht="15" x14ac:dyDescent="0.25">
      <c r="B62" s="19" t="s">
        <v>296</v>
      </c>
      <c r="C62" s="31" t="s">
        <v>11</v>
      </c>
      <c r="D62" s="30">
        <v>1</v>
      </c>
      <c r="E62" s="180">
        <v>44530</v>
      </c>
      <c r="F62" s="181">
        <v>1</v>
      </c>
      <c r="G62" s="181"/>
    </row>
    <row r="63" spans="2:7" s="24" customFormat="1" ht="15.75" customHeight="1" x14ac:dyDescent="0.25">
      <c r="B63" s="34"/>
      <c r="C63" s="35" t="s">
        <v>349</v>
      </c>
      <c r="D63" s="57">
        <f>SUM(D54:D62)</f>
        <v>9</v>
      </c>
      <c r="F63" s="182"/>
      <c r="G63" s="182"/>
    </row>
    <row r="64" spans="2:7" s="14" customFormat="1" ht="15" x14ac:dyDescent="0.2">
      <c r="B64" s="216" t="s">
        <v>18</v>
      </c>
      <c r="C64" s="217"/>
      <c r="D64" s="228"/>
      <c r="F64" s="183"/>
      <c r="G64" s="183"/>
    </row>
    <row r="65" spans="2:7" ht="14.25" customHeight="1" x14ac:dyDescent="0.25">
      <c r="B65" s="19"/>
      <c r="C65" s="31" t="s">
        <v>4</v>
      </c>
      <c r="D65" s="30">
        <v>1</v>
      </c>
      <c r="E65" s="180">
        <v>44530</v>
      </c>
      <c r="F65" s="181">
        <v>1</v>
      </c>
      <c r="G65" s="181"/>
    </row>
    <row r="66" spans="2:7" ht="15" x14ac:dyDescent="0.25">
      <c r="B66" s="237" t="s">
        <v>300</v>
      </c>
      <c r="C66" s="31" t="s">
        <v>158</v>
      </c>
      <c r="D66" s="30">
        <v>1</v>
      </c>
      <c r="E66" s="180">
        <v>44530</v>
      </c>
      <c r="F66" s="181">
        <v>1</v>
      </c>
      <c r="G66" s="181"/>
    </row>
    <row r="67" spans="2:7" s="21" customFormat="1" ht="15" x14ac:dyDescent="0.25">
      <c r="B67" s="243"/>
      <c r="C67" s="32" t="s">
        <v>430</v>
      </c>
      <c r="D67" s="39">
        <v>1</v>
      </c>
      <c r="E67" s="180">
        <v>44530</v>
      </c>
      <c r="F67" s="184">
        <v>1</v>
      </c>
      <c r="G67" s="184"/>
    </row>
    <row r="68" spans="2:7" ht="15" x14ac:dyDescent="0.25">
      <c r="B68" s="227" t="s">
        <v>301</v>
      </c>
      <c r="C68" s="31" t="s">
        <v>158</v>
      </c>
      <c r="D68" s="30">
        <v>1</v>
      </c>
      <c r="E68" s="180">
        <v>44530</v>
      </c>
      <c r="F68" s="181">
        <v>1</v>
      </c>
      <c r="G68" s="181"/>
    </row>
    <row r="69" spans="2:7" ht="15" x14ac:dyDescent="0.25">
      <c r="B69" s="233"/>
      <c r="C69" s="31" t="s">
        <v>189</v>
      </c>
      <c r="D69" s="30">
        <v>2</v>
      </c>
      <c r="E69" s="180">
        <v>44530</v>
      </c>
      <c r="F69" s="181">
        <v>1</v>
      </c>
      <c r="G69" s="181"/>
    </row>
    <row r="70" spans="2:7" ht="15" x14ac:dyDescent="0.25">
      <c r="B70" s="227" t="s">
        <v>302</v>
      </c>
      <c r="C70" s="31" t="s">
        <v>430</v>
      </c>
      <c r="D70" s="30">
        <v>1</v>
      </c>
      <c r="E70" s="180">
        <v>44530</v>
      </c>
      <c r="F70" s="181">
        <v>1</v>
      </c>
      <c r="G70" s="181"/>
    </row>
    <row r="71" spans="2:7" ht="15" x14ac:dyDescent="0.25">
      <c r="B71" s="227"/>
      <c r="C71" s="31" t="s">
        <v>21</v>
      </c>
      <c r="D71" s="30">
        <v>1</v>
      </c>
      <c r="E71" s="180">
        <v>44530</v>
      </c>
      <c r="F71" s="181">
        <v>1</v>
      </c>
      <c r="G71" s="181"/>
    </row>
    <row r="72" spans="2:7" ht="15" x14ac:dyDescent="0.25">
      <c r="B72" s="227"/>
      <c r="C72" s="32" t="s">
        <v>433</v>
      </c>
      <c r="D72" s="30"/>
      <c r="E72" s="180">
        <v>44530</v>
      </c>
      <c r="F72" s="181">
        <v>1</v>
      </c>
      <c r="G72" s="181"/>
    </row>
    <row r="73" spans="2:7" ht="15" x14ac:dyDescent="0.25">
      <c r="B73" s="237" t="s">
        <v>373</v>
      </c>
      <c r="C73" s="31" t="s">
        <v>19</v>
      </c>
      <c r="D73" s="30">
        <v>1</v>
      </c>
      <c r="E73" s="180">
        <v>44530</v>
      </c>
      <c r="F73" s="181">
        <v>1</v>
      </c>
      <c r="G73" s="181"/>
    </row>
    <row r="74" spans="2:7" ht="15" x14ac:dyDescent="0.25">
      <c r="B74" s="238"/>
      <c r="C74" s="31" t="s">
        <v>20</v>
      </c>
      <c r="D74" s="30">
        <v>1</v>
      </c>
      <c r="E74" s="180">
        <v>44530</v>
      </c>
      <c r="F74" s="181">
        <v>1</v>
      </c>
      <c r="G74" s="181"/>
    </row>
    <row r="75" spans="2:7" ht="15" x14ac:dyDescent="0.25">
      <c r="B75" s="238"/>
      <c r="C75" s="31" t="s">
        <v>47</v>
      </c>
      <c r="D75" s="30">
        <v>1</v>
      </c>
      <c r="E75" s="180">
        <v>44530</v>
      </c>
      <c r="F75" s="181">
        <v>1</v>
      </c>
      <c r="G75" s="181"/>
    </row>
    <row r="76" spans="2:7" ht="15" x14ac:dyDescent="0.25">
      <c r="B76" s="238"/>
      <c r="C76" s="31" t="s">
        <v>22</v>
      </c>
      <c r="D76" s="30">
        <v>2</v>
      </c>
      <c r="E76" s="180">
        <v>44530</v>
      </c>
      <c r="F76" s="181">
        <v>1</v>
      </c>
      <c r="G76" s="181"/>
    </row>
    <row r="77" spans="2:7" ht="15" outlineLevel="1" x14ac:dyDescent="0.25">
      <c r="B77" s="238"/>
      <c r="C77" s="31"/>
      <c r="D77" s="30"/>
      <c r="E77" s="180">
        <v>44530</v>
      </c>
      <c r="F77" s="181"/>
      <c r="G77" s="181"/>
    </row>
    <row r="78" spans="2:7" ht="15" x14ac:dyDescent="0.25">
      <c r="B78" s="238"/>
      <c r="C78" s="31" t="s">
        <v>23</v>
      </c>
      <c r="D78" s="30">
        <v>1</v>
      </c>
      <c r="E78" s="180">
        <v>44530</v>
      </c>
      <c r="F78" s="181">
        <v>1</v>
      </c>
      <c r="G78" s="181"/>
    </row>
    <row r="79" spans="2:7" ht="15" x14ac:dyDescent="0.25">
      <c r="B79" s="238"/>
      <c r="C79" s="31" t="s">
        <v>24</v>
      </c>
      <c r="D79" s="30">
        <v>1</v>
      </c>
      <c r="E79" s="180">
        <v>44530</v>
      </c>
      <c r="F79" s="181">
        <v>1</v>
      </c>
      <c r="G79" s="181"/>
    </row>
    <row r="80" spans="2:7" ht="15" x14ac:dyDescent="0.25">
      <c r="B80" s="235" t="s">
        <v>374</v>
      </c>
      <c r="C80" s="31" t="s">
        <v>47</v>
      </c>
      <c r="D80" s="30">
        <v>1</v>
      </c>
      <c r="E80" s="180">
        <v>44530</v>
      </c>
      <c r="F80" s="181">
        <v>1</v>
      </c>
      <c r="G80" s="181"/>
    </row>
    <row r="81" spans="2:7" ht="15" x14ac:dyDescent="0.25">
      <c r="B81" s="236"/>
      <c r="C81" s="31" t="s">
        <v>23</v>
      </c>
      <c r="D81" s="30">
        <v>1</v>
      </c>
      <c r="E81" s="180">
        <v>44530</v>
      </c>
      <c r="F81" s="181">
        <v>1</v>
      </c>
      <c r="G81" s="181"/>
    </row>
    <row r="82" spans="2:7" s="24" customFormat="1" ht="15.75" customHeight="1" x14ac:dyDescent="0.25">
      <c r="B82" s="34"/>
      <c r="C82" s="35" t="s">
        <v>349</v>
      </c>
      <c r="D82" s="36">
        <f>SUM(D65:D81)</f>
        <v>17</v>
      </c>
      <c r="F82" s="182"/>
      <c r="G82" s="182"/>
    </row>
    <row r="83" spans="2:7" s="53" customFormat="1" ht="15.75" x14ac:dyDescent="0.2">
      <c r="B83" s="229" t="s">
        <v>13</v>
      </c>
      <c r="C83" s="230"/>
      <c r="D83" s="231"/>
      <c r="F83" s="185"/>
      <c r="G83" s="185"/>
    </row>
    <row r="84" spans="2:7" ht="15" x14ac:dyDescent="0.25">
      <c r="B84" s="19"/>
      <c r="C84" s="31" t="s">
        <v>4</v>
      </c>
      <c r="D84" s="30">
        <v>1</v>
      </c>
      <c r="E84" s="180">
        <v>44530</v>
      </c>
      <c r="F84" s="181">
        <v>1</v>
      </c>
      <c r="G84" s="181"/>
    </row>
    <row r="85" spans="2:7" ht="15" x14ac:dyDescent="0.25">
      <c r="B85" s="19"/>
      <c r="C85" s="31" t="s">
        <v>190</v>
      </c>
      <c r="D85" s="30">
        <v>1</v>
      </c>
      <c r="E85" s="180">
        <v>44530</v>
      </c>
      <c r="F85" s="181">
        <v>1</v>
      </c>
      <c r="G85" s="181"/>
    </row>
    <row r="86" spans="2:7" ht="15" x14ac:dyDescent="0.25">
      <c r="B86" s="19"/>
      <c r="C86" s="31" t="s">
        <v>251</v>
      </c>
      <c r="D86" s="30">
        <v>1</v>
      </c>
      <c r="E86" s="180">
        <v>44530</v>
      </c>
      <c r="F86" s="181">
        <v>1</v>
      </c>
      <c r="G86" s="181"/>
    </row>
    <row r="87" spans="2:7" ht="15" x14ac:dyDescent="0.25">
      <c r="B87" s="19" t="s">
        <v>339</v>
      </c>
      <c r="C87" s="31" t="s">
        <v>14</v>
      </c>
      <c r="D87" s="30">
        <v>1</v>
      </c>
      <c r="E87" s="180">
        <v>44530</v>
      </c>
      <c r="F87" s="181">
        <v>1</v>
      </c>
      <c r="G87" s="181"/>
    </row>
    <row r="88" spans="2:7" ht="15" x14ac:dyDescent="0.25">
      <c r="B88" s="19" t="s">
        <v>338</v>
      </c>
      <c r="C88" s="31" t="s">
        <v>14</v>
      </c>
      <c r="D88" s="30">
        <v>1</v>
      </c>
      <c r="E88" s="180">
        <v>44530</v>
      </c>
      <c r="F88" s="181">
        <v>1</v>
      </c>
      <c r="G88" s="181"/>
    </row>
    <row r="89" spans="2:7" ht="13.5" customHeight="1" x14ac:dyDescent="0.25">
      <c r="B89" s="19" t="s">
        <v>339</v>
      </c>
      <c r="C89" s="31" t="s">
        <v>14</v>
      </c>
      <c r="D89" s="30">
        <v>1</v>
      </c>
      <c r="E89" s="180">
        <v>44530</v>
      </c>
      <c r="F89" s="181">
        <v>1</v>
      </c>
      <c r="G89" s="181"/>
    </row>
    <row r="90" spans="2:7" ht="13.5" customHeight="1" x14ac:dyDescent="0.25">
      <c r="B90" s="19" t="s">
        <v>296</v>
      </c>
      <c r="C90" s="31" t="s">
        <v>293</v>
      </c>
      <c r="D90" s="30">
        <v>1</v>
      </c>
      <c r="E90" s="180">
        <v>44530</v>
      </c>
      <c r="F90" s="181">
        <v>1</v>
      </c>
      <c r="G90" s="181"/>
    </row>
    <row r="91" spans="2:7" ht="13.5" customHeight="1" x14ac:dyDescent="0.25">
      <c r="B91" s="19" t="s">
        <v>297</v>
      </c>
      <c r="C91" s="31" t="s">
        <v>294</v>
      </c>
      <c r="D91" s="30">
        <v>1</v>
      </c>
      <c r="E91" s="180">
        <v>44530</v>
      </c>
      <c r="F91" s="181">
        <v>1</v>
      </c>
      <c r="G91" s="181"/>
    </row>
    <row r="92" spans="2:7" ht="15" x14ac:dyDescent="0.25">
      <c r="B92" s="19"/>
      <c r="C92" s="31" t="s">
        <v>372</v>
      </c>
      <c r="D92" s="30">
        <v>1</v>
      </c>
      <c r="E92" s="180">
        <v>44530</v>
      </c>
      <c r="F92" s="181">
        <v>1</v>
      </c>
      <c r="G92" s="181"/>
    </row>
    <row r="93" spans="2:7" ht="15" x14ac:dyDescent="0.25">
      <c r="B93" s="19"/>
      <c r="C93" s="31" t="s">
        <v>438</v>
      </c>
      <c r="D93" s="30">
        <v>0.1</v>
      </c>
      <c r="E93" s="180">
        <v>44530</v>
      </c>
      <c r="F93" s="181">
        <v>1</v>
      </c>
      <c r="G93" s="181"/>
    </row>
    <row r="94" spans="2:7" s="24" customFormat="1" ht="12.75" x14ac:dyDescent="0.25">
      <c r="B94" s="34"/>
      <c r="C94" s="35" t="s">
        <v>349</v>
      </c>
      <c r="D94" s="57">
        <f>SUM(D84:D93)</f>
        <v>9.1</v>
      </c>
      <c r="F94" s="182"/>
      <c r="G94" s="182"/>
    </row>
    <row r="95" spans="2:7" s="53" customFormat="1" ht="15.75" x14ac:dyDescent="0.2">
      <c r="B95" s="229" t="s">
        <v>279</v>
      </c>
      <c r="C95" s="230"/>
      <c r="D95" s="231"/>
      <c r="F95" s="185"/>
      <c r="G95" s="185"/>
    </row>
    <row r="96" spans="2:7" ht="15" x14ac:dyDescent="0.25">
      <c r="B96" s="19"/>
      <c r="C96" s="31" t="s">
        <v>4</v>
      </c>
      <c r="D96" s="30">
        <v>1</v>
      </c>
      <c r="E96" s="180">
        <v>44530</v>
      </c>
      <c r="F96" s="181">
        <v>1</v>
      </c>
      <c r="G96" s="181"/>
    </row>
    <row r="97" spans="2:7" ht="15" x14ac:dyDescent="0.25">
      <c r="B97" s="19"/>
      <c r="C97" s="31" t="s">
        <v>192</v>
      </c>
      <c r="D97" s="30">
        <v>1</v>
      </c>
      <c r="E97" s="180">
        <v>44530</v>
      </c>
      <c r="F97" s="181">
        <v>1</v>
      </c>
      <c r="G97" s="181"/>
    </row>
    <row r="98" spans="2:7" ht="15" x14ac:dyDescent="0.25">
      <c r="B98" s="19"/>
      <c r="C98" s="31" t="s">
        <v>17</v>
      </c>
      <c r="D98" s="30">
        <v>1</v>
      </c>
      <c r="E98" s="180">
        <v>44530</v>
      </c>
      <c r="F98" s="181">
        <v>1</v>
      </c>
      <c r="G98" s="181"/>
    </row>
    <row r="99" spans="2:7" s="24" customFormat="1" ht="12.75" x14ac:dyDescent="0.25">
      <c r="B99" s="34"/>
      <c r="C99" s="35" t="s">
        <v>349</v>
      </c>
      <c r="D99" s="36">
        <f>SUM(D96:D98)</f>
        <v>3</v>
      </c>
      <c r="F99" s="182"/>
      <c r="G99" s="182"/>
    </row>
    <row r="100" spans="2:7" ht="20.25" customHeight="1" x14ac:dyDescent="0.25">
      <c r="B100" s="220" t="s">
        <v>243</v>
      </c>
      <c r="C100" s="211"/>
      <c r="D100" s="40">
        <f>D27+D38+D42+D52+D63+D82+D94+D99</f>
        <v>62.21</v>
      </c>
      <c r="F100" s="181"/>
      <c r="G100" s="181"/>
    </row>
    <row r="101" spans="2:7" ht="18.75" x14ac:dyDescent="0.3">
      <c r="B101" s="212" t="s">
        <v>375</v>
      </c>
      <c r="C101" s="239"/>
      <c r="D101" s="239"/>
      <c r="F101" s="181"/>
      <c r="G101" s="181"/>
    </row>
    <row r="102" spans="2:7" s="14" customFormat="1" ht="14.25" customHeight="1" x14ac:dyDescent="0.2">
      <c r="B102" s="232" t="s">
        <v>2</v>
      </c>
      <c r="C102" s="217"/>
      <c r="D102" s="217"/>
      <c r="F102" s="183"/>
      <c r="G102" s="183"/>
    </row>
    <row r="103" spans="2:7" ht="15" x14ac:dyDescent="0.25">
      <c r="B103" s="115"/>
      <c r="C103" s="31" t="s">
        <v>26</v>
      </c>
      <c r="D103" s="30">
        <v>1</v>
      </c>
      <c r="E103" s="180">
        <v>44530</v>
      </c>
      <c r="F103" s="181">
        <v>1</v>
      </c>
      <c r="G103" s="181"/>
    </row>
    <row r="104" spans="2:7" ht="15" x14ac:dyDescent="0.25">
      <c r="B104" s="19"/>
      <c r="C104" s="43" t="s">
        <v>159</v>
      </c>
      <c r="D104" s="48">
        <v>1</v>
      </c>
      <c r="E104" s="180">
        <v>44530</v>
      </c>
      <c r="F104" s="181">
        <v>1</v>
      </c>
      <c r="G104" s="181"/>
    </row>
    <row r="105" spans="2:7" ht="15" x14ac:dyDescent="0.25">
      <c r="B105" s="19"/>
      <c r="C105" s="31" t="s">
        <v>376</v>
      </c>
      <c r="D105" s="30">
        <v>1</v>
      </c>
      <c r="E105" s="180">
        <v>44530</v>
      </c>
      <c r="F105" s="181">
        <v>1</v>
      </c>
      <c r="G105" s="181"/>
    </row>
    <row r="106" spans="2:7" s="24" customFormat="1" ht="15.75" customHeight="1" x14ac:dyDescent="0.25">
      <c r="B106" s="58"/>
      <c r="C106" s="35" t="s">
        <v>3</v>
      </c>
      <c r="D106" s="36">
        <f>SUM(D103:D105)</f>
        <v>3</v>
      </c>
      <c r="F106" s="182"/>
      <c r="G106" s="182"/>
    </row>
    <row r="107" spans="2:7" s="14" customFormat="1" ht="15" x14ac:dyDescent="0.2">
      <c r="B107" s="245" t="s">
        <v>377</v>
      </c>
      <c r="C107" s="217"/>
      <c r="D107" s="228"/>
      <c r="F107" s="183"/>
      <c r="G107" s="183"/>
    </row>
    <row r="108" spans="2:7" ht="15" x14ac:dyDescent="0.25">
      <c r="B108" s="19"/>
      <c r="C108" s="31" t="s">
        <v>188</v>
      </c>
      <c r="D108" s="30">
        <v>1</v>
      </c>
      <c r="E108" s="180">
        <v>44530</v>
      </c>
      <c r="F108" s="181">
        <v>1</v>
      </c>
      <c r="G108" s="181"/>
    </row>
    <row r="109" spans="2:7" ht="15" x14ac:dyDescent="0.25">
      <c r="B109" s="19" t="s">
        <v>296</v>
      </c>
      <c r="C109" s="116" t="s">
        <v>379</v>
      </c>
      <c r="D109" s="46">
        <v>1</v>
      </c>
      <c r="E109" s="180">
        <v>44530</v>
      </c>
      <c r="F109" s="181">
        <v>1</v>
      </c>
      <c r="G109" s="181"/>
    </row>
    <row r="110" spans="2:7" ht="15" x14ac:dyDescent="0.25">
      <c r="B110" s="19"/>
      <c r="C110" s="116" t="s">
        <v>250</v>
      </c>
      <c r="D110" s="30">
        <v>1</v>
      </c>
      <c r="E110" s="180">
        <v>44530</v>
      </c>
      <c r="F110" s="181">
        <v>1</v>
      </c>
      <c r="G110" s="181"/>
    </row>
    <row r="111" spans="2:7" ht="15" x14ac:dyDescent="0.25">
      <c r="B111" s="19"/>
      <c r="C111" s="116" t="s">
        <v>37</v>
      </c>
      <c r="D111" s="30">
        <v>1</v>
      </c>
      <c r="E111" s="180">
        <v>44530</v>
      </c>
      <c r="F111" s="181">
        <v>1</v>
      </c>
      <c r="G111" s="181"/>
    </row>
    <row r="112" spans="2:7" ht="15" x14ac:dyDescent="0.25">
      <c r="B112" s="19"/>
      <c r="C112" s="31" t="s">
        <v>378</v>
      </c>
      <c r="D112" s="30">
        <v>1</v>
      </c>
      <c r="E112" s="180">
        <v>44530</v>
      </c>
      <c r="F112" s="181">
        <v>1</v>
      </c>
      <c r="G112" s="181"/>
    </row>
    <row r="113" spans="2:7" s="24" customFormat="1" ht="15.75" customHeight="1" x14ac:dyDescent="0.25">
      <c r="B113" s="34"/>
      <c r="C113" s="35" t="s">
        <v>3</v>
      </c>
      <c r="D113" s="36">
        <f>SUM(D108:D112)</f>
        <v>5</v>
      </c>
      <c r="F113" s="182"/>
      <c r="G113" s="182"/>
    </row>
    <row r="114" spans="2:7" s="14" customFormat="1" ht="15" x14ac:dyDescent="0.2">
      <c r="B114" s="216" t="s">
        <v>27</v>
      </c>
      <c r="C114" s="217"/>
      <c r="D114" s="228"/>
      <c r="F114" s="183"/>
      <c r="G114" s="183"/>
    </row>
    <row r="115" spans="2:7" ht="15" x14ac:dyDescent="0.25">
      <c r="B115" s="47"/>
      <c r="C115" s="42" t="s">
        <v>180</v>
      </c>
      <c r="D115" s="33">
        <v>1</v>
      </c>
      <c r="E115" s="180">
        <v>44530</v>
      </c>
      <c r="F115" s="181">
        <v>1</v>
      </c>
      <c r="G115" s="181"/>
    </row>
    <row r="116" spans="2:7" ht="15" x14ac:dyDescent="0.25">
      <c r="B116" s="47"/>
      <c r="C116" s="31" t="s">
        <v>5</v>
      </c>
      <c r="D116" s="30">
        <v>1</v>
      </c>
      <c r="E116" s="180">
        <v>44530</v>
      </c>
      <c r="F116" s="181">
        <v>1</v>
      </c>
      <c r="G116" s="181"/>
    </row>
    <row r="117" spans="2:7" ht="15" x14ac:dyDescent="0.25">
      <c r="B117" s="19" t="s">
        <v>296</v>
      </c>
      <c r="C117" s="31" t="s">
        <v>6</v>
      </c>
      <c r="D117" s="30">
        <v>1</v>
      </c>
      <c r="E117" s="180">
        <v>44530</v>
      </c>
      <c r="F117" s="181">
        <v>1</v>
      </c>
      <c r="G117" s="181"/>
    </row>
    <row r="118" spans="2:7" s="24" customFormat="1" ht="15.75" customHeight="1" x14ac:dyDescent="0.25">
      <c r="B118" s="59"/>
      <c r="C118" s="60" t="s">
        <v>3</v>
      </c>
      <c r="D118" s="61">
        <f>SUM(D115:D117)</f>
        <v>3</v>
      </c>
      <c r="F118" s="182"/>
      <c r="G118" s="182"/>
    </row>
    <row r="119" spans="2:7" s="14" customFormat="1" ht="15" x14ac:dyDescent="0.2">
      <c r="B119" s="232" t="s">
        <v>30</v>
      </c>
      <c r="C119" s="217"/>
      <c r="D119" s="228"/>
      <c r="F119" s="183"/>
      <c r="G119" s="183"/>
    </row>
    <row r="120" spans="2:7" ht="15" x14ac:dyDescent="0.25">
      <c r="B120" s="115"/>
      <c r="C120" s="42" t="s">
        <v>122</v>
      </c>
      <c r="D120" s="33">
        <v>1</v>
      </c>
      <c r="E120" s="180">
        <v>44530</v>
      </c>
      <c r="F120" s="181">
        <v>1</v>
      </c>
      <c r="G120" s="181"/>
    </row>
    <row r="121" spans="2:7" ht="15" x14ac:dyDescent="0.25">
      <c r="B121" s="19"/>
      <c r="C121" s="42" t="s">
        <v>276</v>
      </c>
      <c r="D121" s="33">
        <v>1</v>
      </c>
      <c r="E121" s="180">
        <v>44530</v>
      </c>
      <c r="F121" s="181">
        <v>1</v>
      </c>
      <c r="G121" s="181"/>
    </row>
    <row r="122" spans="2:7" ht="22.5" collapsed="1" x14ac:dyDescent="0.25">
      <c r="B122" s="19"/>
      <c r="C122" s="42" t="s">
        <v>187</v>
      </c>
      <c r="D122" s="33">
        <v>1</v>
      </c>
      <c r="E122" s="180">
        <v>44530</v>
      </c>
      <c r="F122" s="181">
        <v>1</v>
      </c>
      <c r="G122" s="181"/>
    </row>
    <row r="123" spans="2:7" s="21" customFormat="1" ht="22.5" x14ac:dyDescent="0.25">
      <c r="B123" s="19"/>
      <c r="C123" s="42" t="s">
        <v>179</v>
      </c>
      <c r="D123" s="33">
        <v>1</v>
      </c>
      <c r="E123" s="180">
        <v>44530</v>
      </c>
      <c r="F123" s="184">
        <v>1</v>
      </c>
      <c r="G123" s="184"/>
    </row>
    <row r="124" spans="2:7" ht="15" x14ac:dyDescent="0.25">
      <c r="B124" s="19"/>
      <c r="C124" s="42" t="s">
        <v>260</v>
      </c>
      <c r="D124" s="33">
        <v>2</v>
      </c>
      <c r="E124" s="180">
        <v>44530</v>
      </c>
      <c r="F124" s="181">
        <v>1</v>
      </c>
      <c r="G124" s="181" t="s">
        <v>445</v>
      </c>
    </row>
    <row r="125" spans="2:7" ht="15" x14ac:dyDescent="0.25">
      <c r="B125" s="19"/>
      <c r="C125" s="31" t="s">
        <v>186</v>
      </c>
      <c r="D125" s="30">
        <v>2</v>
      </c>
      <c r="E125" s="180">
        <v>44530</v>
      </c>
      <c r="F125" s="181">
        <v>1</v>
      </c>
      <c r="G125" s="181" t="s">
        <v>445</v>
      </c>
    </row>
    <row r="126" spans="2:7" ht="12.75" customHeight="1" x14ac:dyDescent="0.25">
      <c r="B126" s="19"/>
      <c r="C126" s="43" t="s">
        <v>265</v>
      </c>
      <c r="D126" s="48">
        <v>1</v>
      </c>
      <c r="E126" s="180">
        <v>44530</v>
      </c>
      <c r="F126" s="181">
        <v>1</v>
      </c>
      <c r="G126" s="181"/>
    </row>
    <row r="127" spans="2:7" ht="15" x14ac:dyDescent="0.25">
      <c r="B127" s="19"/>
      <c r="C127" s="31" t="s">
        <v>54</v>
      </c>
      <c r="D127" s="30">
        <v>1</v>
      </c>
      <c r="E127" s="180">
        <v>44530</v>
      </c>
      <c r="F127" s="181">
        <v>1</v>
      </c>
      <c r="G127" s="181"/>
    </row>
    <row r="128" spans="2:7" s="21" customFormat="1" ht="15" x14ac:dyDescent="0.25">
      <c r="B128" s="19"/>
      <c r="C128" s="32" t="s">
        <v>47</v>
      </c>
      <c r="D128" s="39">
        <v>2</v>
      </c>
      <c r="E128" s="180">
        <v>44530</v>
      </c>
      <c r="F128" s="184">
        <v>1</v>
      </c>
      <c r="G128" s="184" t="s">
        <v>445</v>
      </c>
    </row>
    <row r="129" spans="2:7" ht="15" x14ac:dyDescent="0.25">
      <c r="B129" s="19"/>
      <c r="C129" s="42" t="s">
        <v>37</v>
      </c>
      <c r="D129" s="33">
        <v>1</v>
      </c>
      <c r="E129" s="180">
        <v>44530</v>
      </c>
      <c r="F129" s="181">
        <v>1</v>
      </c>
      <c r="G129" s="181"/>
    </row>
    <row r="130" spans="2:7" ht="22.5" x14ac:dyDescent="0.25">
      <c r="B130" s="19"/>
      <c r="C130" s="42" t="s">
        <v>303</v>
      </c>
      <c r="D130" s="33">
        <v>6</v>
      </c>
      <c r="E130" s="180">
        <v>44530</v>
      </c>
      <c r="F130" s="181">
        <v>1</v>
      </c>
      <c r="G130" s="181"/>
    </row>
    <row r="131" spans="2:7" ht="22.5" x14ac:dyDescent="0.25">
      <c r="B131" s="19"/>
      <c r="C131" s="42" t="s">
        <v>257</v>
      </c>
      <c r="D131" s="33">
        <v>6</v>
      </c>
      <c r="E131" s="180">
        <v>44530</v>
      </c>
      <c r="F131" s="181">
        <v>1</v>
      </c>
      <c r="G131" s="181"/>
    </row>
    <row r="132" spans="2:7" ht="22.5" x14ac:dyDescent="0.25">
      <c r="B132" s="19"/>
      <c r="C132" s="42" t="s">
        <v>33</v>
      </c>
      <c r="D132" s="33">
        <v>10</v>
      </c>
      <c r="E132" s="180">
        <v>44530</v>
      </c>
      <c r="F132" s="181">
        <v>1</v>
      </c>
      <c r="G132" s="181"/>
    </row>
    <row r="133" spans="2:7" ht="22.5" x14ac:dyDescent="0.25">
      <c r="B133" s="19"/>
      <c r="C133" s="42" t="s">
        <v>34</v>
      </c>
      <c r="D133" s="33">
        <v>8</v>
      </c>
      <c r="E133" s="180">
        <v>44530</v>
      </c>
      <c r="F133" s="181">
        <v>1</v>
      </c>
      <c r="G133" s="181"/>
    </row>
    <row r="134" spans="2:7" ht="15" x14ac:dyDescent="0.25">
      <c r="B134" s="19"/>
      <c r="C134" s="42" t="s">
        <v>253</v>
      </c>
      <c r="D134" s="54">
        <v>4</v>
      </c>
      <c r="E134" s="180">
        <v>44530</v>
      </c>
      <c r="F134" s="181">
        <v>1</v>
      </c>
      <c r="G134" s="181"/>
    </row>
    <row r="135" spans="2:7" ht="15" x14ac:dyDescent="0.25">
      <c r="B135" s="19"/>
      <c r="C135" s="42" t="s">
        <v>304</v>
      </c>
      <c r="D135" s="54">
        <v>2</v>
      </c>
      <c r="E135" s="180">
        <v>44530</v>
      </c>
      <c r="F135" s="181">
        <v>1</v>
      </c>
      <c r="G135" s="181"/>
    </row>
    <row r="136" spans="2:7" ht="15" x14ac:dyDescent="0.25">
      <c r="B136" s="19"/>
      <c r="C136" s="42" t="s">
        <v>39</v>
      </c>
      <c r="D136" s="54">
        <v>1</v>
      </c>
      <c r="E136" s="180">
        <v>44530</v>
      </c>
      <c r="F136" s="181">
        <v>1</v>
      </c>
      <c r="G136" s="181"/>
    </row>
    <row r="137" spans="2:7" ht="15" x14ac:dyDescent="0.25">
      <c r="B137" s="19"/>
      <c r="C137" s="42" t="s">
        <v>35</v>
      </c>
      <c r="D137" s="33">
        <v>1</v>
      </c>
      <c r="E137" s="180">
        <v>44530</v>
      </c>
      <c r="F137" s="181">
        <v>1</v>
      </c>
      <c r="G137" s="181"/>
    </row>
    <row r="138" spans="2:7" ht="15" x14ac:dyDescent="0.25">
      <c r="B138" s="19"/>
      <c r="C138" s="42" t="s">
        <v>40</v>
      </c>
      <c r="D138" s="54">
        <v>1</v>
      </c>
      <c r="E138" s="180">
        <v>44530</v>
      </c>
      <c r="F138" s="181">
        <v>1</v>
      </c>
      <c r="G138" s="181"/>
    </row>
    <row r="139" spans="2:7" ht="15" x14ac:dyDescent="0.25">
      <c r="B139" s="19"/>
      <c r="C139" s="42" t="s">
        <v>43</v>
      </c>
      <c r="D139" s="33">
        <v>4</v>
      </c>
      <c r="E139" s="180">
        <v>44530</v>
      </c>
      <c r="F139" s="181">
        <v>1</v>
      </c>
      <c r="G139" s="181"/>
    </row>
    <row r="140" spans="2:7" ht="15" x14ac:dyDescent="0.25">
      <c r="B140" s="19"/>
      <c r="C140" s="42" t="s">
        <v>36</v>
      </c>
      <c r="D140" s="33">
        <v>5</v>
      </c>
      <c r="E140" s="180">
        <v>44530</v>
      </c>
      <c r="F140" s="181">
        <v>1</v>
      </c>
      <c r="G140" s="181"/>
    </row>
    <row r="141" spans="2:7" ht="15" x14ac:dyDescent="0.25">
      <c r="B141" s="19"/>
      <c r="C141" s="31" t="s">
        <v>66</v>
      </c>
      <c r="D141" s="30">
        <v>3</v>
      </c>
      <c r="E141" s="180">
        <v>44530</v>
      </c>
      <c r="F141" s="181">
        <v>1</v>
      </c>
      <c r="G141" s="181"/>
    </row>
    <row r="142" spans="2:7" ht="15" x14ac:dyDescent="0.25">
      <c r="B142" s="19"/>
      <c r="C142" s="31" t="s">
        <v>67</v>
      </c>
      <c r="D142" s="30">
        <v>11</v>
      </c>
      <c r="E142" s="180">
        <v>44530</v>
      </c>
      <c r="F142" s="181">
        <v>1</v>
      </c>
      <c r="G142" s="181"/>
    </row>
    <row r="143" spans="2:7" s="21" customFormat="1" ht="15.75" customHeight="1" x14ac:dyDescent="0.25">
      <c r="B143" s="19"/>
      <c r="C143" s="43" t="s">
        <v>68</v>
      </c>
      <c r="D143" s="45">
        <v>2</v>
      </c>
      <c r="E143" s="180">
        <v>44530</v>
      </c>
      <c r="F143" s="184">
        <v>1</v>
      </c>
      <c r="G143" s="184"/>
    </row>
    <row r="144" spans="2:7" ht="15" x14ac:dyDescent="0.25">
      <c r="B144" s="19"/>
      <c r="C144" s="32" t="s">
        <v>69</v>
      </c>
      <c r="D144" s="39">
        <v>4</v>
      </c>
      <c r="E144" s="180">
        <v>44530</v>
      </c>
      <c r="F144" s="181">
        <v>1</v>
      </c>
      <c r="G144" s="181"/>
    </row>
    <row r="145" spans="2:7" ht="15" x14ac:dyDescent="0.25">
      <c r="B145" s="19"/>
      <c r="C145" s="31" t="s">
        <v>423</v>
      </c>
      <c r="D145" s="30">
        <v>1</v>
      </c>
      <c r="E145" s="180">
        <v>44530</v>
      </c>
      <c r="F145" s="181">
        <v>1</v>
      </c>
      <c r="G145" s="181"/>
    </row>
    <row r="146" spans="2:7" ht="12" customHeight="1" x14ac:dyDescent="0.25">
      <c r="B146" s="19"/>
      <c r="C146" s="43" t="s">
        <v>52</v>
      </c>
      <c r="D146" s="48">
        <v>4</v>
      </c>
      <c r="E146" s="180">
        <v>44530</v>
      </c>
      <c r="F146" s="181">
        <v>1</v>
      </c>
      <c r="G146" s="181" t="s">
        <v>445</v>
      </c>
    </row>
    <row r="147" spans="2:7" ht="12.75" customHeight="1" x14ac:dyDescent="0.25">
      <c r="B147" s="19"/>
      <c r="C147" s="43" t="s">
        <v>157</v>
      </c>
      <c r="D147" s="48">
        <v>2</v>
      </c>
      <c r="E147" s="180">
        <v>44530</v>
      </c>
      <c r="F147" s="181">
        <v>1</v>
      </c>
      <c r="G147" s="181" t="s">
        <v>445</v>
      </c>
    </row>
    <row r="148" spans="2:7" ht="12.75" customHeight="1" x14ac:dyDescent="0.25">
      <c r="B148" s="19"/>
      <c r="C148" s="43" t="s">
        <v>266</v>
      </c>
      <c r="D148" s="48">
        <v>1</v>
      </c>
      <c r="E148" s="180">
        <v>44530</v>
      </c>
      <c r="F148" s="181">
        <v>1</v>
      </c>
      <c r="G148" s="181"/>
    </row>
    <row r="149" spans="2:7" ht="12.75" customHeight="1" x14ac:dyDescent="0.25">
      <c r="B149" s="19"/>
      <c r="C149" s="43" t="s">
        <v>263</v>
      </c>
      <c r="D149" s="48">
        <v>2</v>
      </c>
      <c r="E149" s="180">
        <v>44530</v>
      </c>
      <c r="F149" s="181">
        <v>1</v>
      </c>
      <c r="G149" s="181" t="s">
        <v>445</v>
      </c>
    </row>
    <row r="150" spans="2:7" ht="12.75" customHeight="1" x14ac:dyDescent="0.25">
      <c r="B150" s="19"/>
      <c r="C150" s="43" t="s">
        <v>102</v>
      </c>
      <c r="D150" s="48">
        <v>2</v>
      </c>
      <c r="E150" s="180">
        <v>44530</v>
      </c>
      <c r="F150" s="181">
        <v>1</v>
      </c>
      <c r="G150" s="181"/>
    </row>
    <row r="151" spans="2:7" s="24" customFormat="1" ht="15.75" customHeight="1" x14ac:dyDescent="0.25">
      <c r="B151" s="58"/>
      <c r="C151" s="60" t="s">
        <v>3</v>
      </c>
      <c r="D151" s="61">
        <f>SUM(D120:D150)</f>
        <v>93</v>
      </c>
      <c r="F151" s="182"/>
      <c r="G151" s="182"/>
    </row>
    <row r="152" spans="2:7" s="14" customFormat="1" ht="15" x14ac:dyDescent="0.2">
      <c r="B152" s="245" t="s">
        <v>42</v>
      </c>
      <c r="C152" s="217"/>
      <c r="D152" s="228"/>
      <c r="F152" s="183"/>
      <c r="G152" s="183"/>
    </row>
    <row r="153" spans="2:7" ht="15" x14ac:dyDescent="0.25">
      <c r="B153" s="115"/>
      <c r="C153" s="42" t="s">
        <v>122</v>
      </c>
      <c r="D153" s="33">
        <v>1</v>
      </c>
      <c r="E153" s="180">
        <v>44530</v>
      </c>
      <c r="F153" s="181">
        <v>1</v>
      </c>
      <c r="G153" s="181"/>
    </row>
    <row r="154" spans="2:7" ht="15" x14ac:dyDescent="0.25">
      <c r="B154" s="47"/>
      <c r="C154" s="42" t="s">
        <v>46</v>
      </c>
      <c r="D154" s="33">
        <v>1</v>
      </c>
      <c r="E154" s="180">
        <v>44530</v>
      </c>
      <c r="F154" s="181">
        <v>1</v>
      </c>
      <c r="G154" s="181"/>
    </row>
    <row r="155" spans="2:7" s="21" customFormat="1" ht="15" x14ac:dyDescent="0.25">
      <c r="B155" s="47"/>
      <c r="C155" s="43" t="s">
        <v>178</v>
      </c>
      <c r="D155" s="45">
        <v>2</v>
      </c>
      <c r="E155" s="180">
        <v>44530</v>
      </c>
      <c r="F155" s="184">
        <v>1</v>
      </c>
      <c r="G155" s="184"/>
    </row>
    <row r="156" spans="2:7" ht="15" x14ac:dyDescent="0.25">
      <c r="B156" s="47"/>
      <c r="C156" s="42" t="s">
        <v>186</v>
      </c>
      <c r="D156" s="33">
        <v>2</v>
      </c>
      <c r="E156" s="180">
        <v>44530</v>
      </c>
      <c r="F156" s="181">
        <v>1</v>
      </c>
      <c r="G156" s="181"/>
    </row>
    <row r="157" spans="2:7" ht="12.75" customHeight="1" x14ac:dyDescent="0.25">
      <c r="B157" s="47"/>
      <c r="C157" s="43" t="s">
        <v>282</v>
      </c>
      <c r="D157" s="48">
        <v>1</v>
      </c>
      <c r="E157" s="180">
        <v>44530</v>
      </c>
      <c r="F157" s="181">
        <v>1</v>
      </c>
      <c r="G157" s="181"/>
    </row>
    <row r="158" spans="2:7" s="21" customFormat="1" ht="15" x14ac:dyDescent="0.25">
      <c r="B158" s="47"/>
      <c r="C158" s="43" t="s">
        <v>250</v>
      </c>
      <c r="D158" s="45">
        <v>1</v>
      </c>
      <c r="E158" s="180">
        <v>44530</v>
      </c>
      <c r="F158" s="184">
        <v>1</v>
      </c>
      <c r="G158" s="184"/>
    </row>
    <row r="159" spans="2:7" s="21" customFormat="1" ht="15" x14ac:dyDescent="0.25">
      <c r="B159" s="47"/>
      <c r="C159" s="43" t="s">
        <v>88</v>
      </c>
      <c r="D159" s="45">
        <v>1</v>
      </c>
      <c r="E159" s="180">
        <v>44530</v>
      </c>
      <c r="F159" s="184">
        <v>1</v>
      </c>
      <c r="G159" s="184"/>
    </row>
    <row r="160" spans="2:7" s="21" customFormat="1" ht="15" x14ac:dyDescent="0.25">
      <c r="B160" s="47"/>
      <c r="C160" s="43" t="s">
        <v>47</v>
      </c>
      <c r="D160" s="45">
        <v>2</v>
      </c>
      <c r="E160" s="180">
        <v>44530</v>
      </c>
      <c r="F160" s="184">
        <v>1</v>
      </c>
      <c r="G160" s="184" t="s">
        <v>445</v>
      </c>
    </row>
    <row r="161" spans="2:7" s="21" customFormat="1" ht="23.25" customHeight="1" x14ac:dyDescent="0.25">
      <c r="B161" s="47"/>
      <c r="C161" s="43" t="s">
        <v>31</v>
      </c>
      <c r="D161" s="45">
        <v>2</v>
      </c>
      <c r="E161" s="180">
        <v>44530</v>
      </c>
      <c r="F161" s="184">
        <v>1</v>
      </c>
      <c r="G161" s="184"/>
    </row>
    <row r="162" spans="2:7" s="21" customFormat="1" ht="23.25" customHeight="1" x14ac:dyDescent="0.25">
      <c r="B162" s="47"/>
      <c r="C162" s="43" t="s">
        <v>257</v>
      </c>
      <c r="D162" s="70">
        <v>12</v>
      </c>
      <c r="E162" s="180">
        <v>44530</v>
      </c>
      <c r="F162" s="184">
        <v>1</v>
      </c>
      <c r="G162" s="184"/>
    </row>
    <row r="163" spans="2:7" s="21" customFormat="1" ht="23.25" customHeight="1" x14ac:dyDescent="0.25">
      <c r="B163" s="47"/>
      <c r="C163" s="43" t="s">
        <v>33</v>
      </c>
      <c r="D163" s="70">
        <v>15</v>
      </c>
      <c r="E163" s="180">
        <v>44530</v>
      </c>
      <c r="F163" s="184">
        <v>1</v>
      </c>
      <c r="G163" s="184"/>
    </row>
    <row r="164" spans="2:7" s="21" customFormat="1" ht="23.25" customHeight="1" x14ac:dyDescent="0.25">
      <c r="B164" s="47"/>
      <c r="C164" s="43" t="s">
        <v>34</v>
      </c>
      <c r="D164" s="70">
        <v>7</v>
      </c>
      <c r="E164" s="180">
        <v>44530</v>
      </c>
      <c r="F164" s="184">
        <v>1</v>
      </c>
      <c r="G164" s="184"/>
    </row>
    <row r="165" spans="2:7" s="21" customFormat="1" ht="22.5" x14ac:dyDescent="0.25">
      <c r="B165" s="47"/>
      <c r="C165" s="43" t="s">
        <v>346</v>
      </c>
      <c r="D165" s="70">
        <v>1</v>
      </c>
      <c r="E165" s="180">
        <v>44530</v>
      </c>
      <c r="F165" s="184">
        <v>1</v>
      </c>
      <c r="G165" s="184"/>
    </row>
    <row r="166" spans="2:7" s="21" customFormat="1" ht="15" x14ac:dyDescent="0.25">
      <c r="B166" s="19"/>
      <c r="C166" s="32" t="s">
        <v>253</v>
      </c>
      <c r="D166" s="54">
        <v>1</v>
      </c>
      <c r="E166" s="180">
        <v>44530</v>
      </c>
      <c r="F166" s="184">
        <v>1</v>
      </c>
      <c r="G166" s="184"/>
    </row>
    <row r="167" spans="2:7" s="21" customFormat="1" ht="15" x14ac:dyDescent="0.25">
      <c r="B167" s="19"/>
      <c r="C167" s="32" t="s">
        <v>254</v>
      </c>
      <c r="D167" s="54">
        <v>1</v>
      </c>
      <c r="E167" s="180">
        <v>44530</v>
      </c>
      <c r="F167" s="184">
        <v>1</v>
      </c>
      <c r="G167" s="184"/>
    </row>
    <row r="168" spans="2:7" ht="15" x14ac:dyDescent="0.25">
      <c r="B168" s="47"/>
      <c r="C168" s="42" t="s">
        <v>66</v>
      </c>
      <c r="D168" s="33">
        <v>4</v>
      </c>
      <c r="E168" s="180">
        <v>44530</v>
      </c>
      <c r="F168" s="181">
        <v>1</v>
      </c>
      <c r="G168" s="181"/>
    </row>
    <row r="169" spans="2:7" ht="15" x14ac:dyDescent="0.25">
      <c r="B169" s="47"/>
      <c r="C169" s="42" t="s">
        <v>67</v>
      </c>
      <c r="D169" s="33">
        <v>14</v>
      </c>
      <c r="E169" s="180">
        <v>44530</v>
      </c>
      <c r="F169" s="181">
        <v>1</v>
      </c>
      <c r="G169" s="181"/>
    </row>
    <row r="170" spans="2:7" ht="15" x14ac:dyDescent="0.25">
      <c r="B170" s="47"/>
      <c r="C170" s="43" t="s">
        <v>68</v>
      </c>
      <c r="D170" s="45">
        <v>8</v>
      </c>
      <c r="E170" s="180">
        <v>44530</v>
      </c>
      <c r="F170" s="181">
        <v>1</v>
      </c>
      <c r="G170" s="181"/>
    </row>
    <row r="171" spans="2:7" ht="15" x14ac:dyDescent="0.25">
      <c r="B171" s="47"/>
      <c r="C171" s="43" t="s">
        <v>69</v>
      </c>
      <c r="D171" s="45">
        <v>7</v>
      </c>
      <c r="E171" s="180">
        <v>44530</v>
      </c>
      <c r="F171" s="181">
        <v>1</v>
      </c>
      <c r="G171" s="181"/>
    </row>
    <row r="172" spans="2:7" s="21" customFormat="1" ht="15" x14ac:dyDescent="0.25">
      <c r="B172" s="47"/>
      <c r="C172" s="43" t="s">
        <v>71</v>
      </c>
      <c r="D172" s="45">
        <v>1</v>
      </c>
      <c r="E172" s="180">
        <v>44530</v>
      </c>
      <c r="F172" s="184">
        <v>1</v>
      </c>
      <c r="G172" s="184"/>
    </row>
    <row r="173" spans="2:7" s="21" customFormat="1" ht="15" x14ac:dyDescent="0.25">
      <c r="B173" s="47"/>
      <c r="C173" s="43" t="s">
        <v>38</v>
      </c>
      <c r="D173" s="45">
        <v>1</v>
      </c>
      <c r="E173" s="180">
        <v>44530</v>
      </c>
      <c r="F173" s="184">
        <v>1</v>
      </c>
      <c r="G173" s="184"/>
    </row>
    <row r="174" spans="2:7" ht="15" x14ac:dyDescent="0.25">
      <c r="B174" s="47"/>
      <c r="C174" s="42" t="s">
        <v>39</v>
      </c>
      <c r="D174" s="33">
        <v>3</v>
      </c>
      <c r="E174" s="180">
        <v>44530</v>
      </c>
      <c r="F174" s="181">
        <v>1</v>
      </c>
      <c r="G174" s="181"/>
    </row>
    <row r="175" spans="2:7" ht="15.75" customHeight="1" x14ac:dyDescent="0.25">
      <c r="B175" s="47"/>
      <c r="C175" s="42" t="s">
        <v>35</v>
      </c>
      <c r="D175" s="33">
        <v>2</v>
      </c>
      <c r="E175" s="180">
        <v>44530</v>
      </c>
      <c r="F175" s="181">
        <v>1</v>
      </c>
      <c r="G175" s="181"/>
    </row>
    <row r="176" spans="2:7" s="21" customFormat="1" ht="15" x14ac:dyDescent="0.25">
      <c r="B176" s="47"/>
      <c r="C176" s="43" t="s">
        <v>43</v>
      </c>
      <c r="D176" s="70">
        <v>2</v>
      </c>
      <c r="E176" s="180">
        <v>44530</v>
      </c>
      <c r="F176" s="184">
        <v>1</v>
      </c>
      <c r="G176" s="184"/>
    </row>
    <row r="177" spans="2:7" s="21" customFormat="1" ht="14.25" customHeight="1" x14ac:dyDescent="0.25">
      <c r="B177" s="47"/>
      <c r="C177" s="43" t="s">
        <v>36</v>
      </c>
      <c r="D177" s="70">
        <v>6</v>
      </c>
      <c r="E177" s="180">
        <v>44530</v>
      </c>
      <c r="F177" s="184">
        <v>1</v>
      </c>
      <c r="G177" s="184"/>
    </row>
    <row r="178" spans="2:7" s="21" customFormat="1" ht="15" x14ac:dyDescent="0.25">
      <c r="B178" s="47"/>
      <c r="C178" s="43" t="s">
        <v>44</v>
      </c>
      <c r="D178" s="70">
        <v>1</v>
      </c>
      <c r="E178" s="180">
        <v>44530</v>
      </c>
      <c r="F178" s="184">
        <v>1</v>
      </c>
      <c r="G178" s="184"/>
    </row>
    <row r="179" spans="2:7" ht="15" x14ac:dyDescent="0.25">
      <c r="B179" s="47"/>
      <c r="C179" s="43" t="s">
        <v>348</v>
      </c>
      <c r="D179" s="33">
        <v>1</v>
      </c>
      <c r="E179" s="180">
        <v>44530</v>
      </c>
      <c r="F179" s="181">
        <v>1</v>
      </c>
      <c r="G179" s="181"/>
    </row>
    <row r="180" spans="2:7" ht="15" x14ac:dyDescent="0.25">
      <c r="B180" s="47"/>
      <c r="C180" s="43" t="s">
        <v>157</v>
      </c>
      <c r="D180" s="48">
        <v>2</v>
      </c>
      <c r="E180" s="180">
        <v>44530</v>
      </c>
      <c r="F180" s="181">
        <v>1</v>
      </c>
      <c r="G180" s="181"/>
    </row>
    <row r="181" spans="2:7" ht="12.75" customHeight="1" x14ac:dyDescent="0.25">
      <c r="B181" s="47"/>
      <c r="C181" s="43" t="s">
        <v>102</v>
      </c>
      <c r="D181" s="48">
        <v>1</v>
      </c>
      <c r="E181" s="180">
        <v>44530</v>
      </c>
      <c r="F181" s="181">
        <v>1</v>
      </c>
      <c r="G181" s="181"/>
    </row>
    <row r="182" spans="2:7" ht="12.75" customHeight="1" x14ac:dyDescent="0.25">
      <c r="B182" s="47"/>
      <c r="C182" s="43" t="s">
        <v>258</v>
      </c>
      <c r="D182" s="48">
        <v>2</v>
      </c>
      <c r="E182" s="180">
        <v>44530</v>
      </c>
      <c r="F182" s="181">
        <v>1</v>
      </c>
      <c r="G182" s="181"/>
    </row>
    <row r="183" spans="2:7" ht="12.75" customHeight="1" x14ac:dyDescent="0.25">
      <c r="B183" s="47"/>
      <c r="C183" s="43" t="s">
        <v>108</v>
      </c>
      <c r="D183" s="48">
        <v>1</v>
      </c>
      <c r="E183" s="180">
        <v>44530</v>
      </c>
      <c r="F183" s="181">
        <v>1</v>
      </c>
      <c r="G183" s="181"/>
    </row>
    <row r="184" spans="2:7" ht="12.75" customHeight="1" x14ac:dyDescent="0.25">
      <c r="B184" s="47"/>
      <c r="C184" s="43" t="s">
        <v>52</v>
      </c>
      <c r="D184" s="48">
        <v>3</v>
      </c>
      <c r="E184" s="180">
        <v>44530</v>
      </c>
      <c r="F184" s="181">
        <v>1</v>
      </c>
      <c r="G184" s="181" t="s">
        <v>445</v>
      </c>
    </row>
    <row r="185" spans="2:7" ht="12.75" customHeight="1" x14ac:dyDescent="0.25">
      <c r="B185" s="47"/>
      <c r="C185" s="43" t="s">
        <v>259</v>
      </c>
      <c r="D185" s="48">
        <v>1</v>
      </c>
      <c r="E185" s="180">
        <v>44530</v>
      </c>
      <c r="F185" s="181">
        <v>1</v>
      </c>
      <c r="G185" s="181"/>
    </row>
    <row r="186" spans="2:7" s="21" customFormat="1" ht="15" x14ac:dyDescent="0.25">
      <c r="B186" s="47"/>
      <c r="C186" s="43" t="s">
        <v>110</v>
      </c>
      <c r="D186" s="45">
        <v>1</v>
      </c>
      <c r="E186" s="180">
        <v>44530</v>
      </c>
      <c r="F186" s="184">
        <v>1</v>
      </c>
      <c r="G186" s="184"/>
    </row>
    <row r="187" spans="2:7" ht="12.75" customHeight="1" x14ac:dyDescent="0.25">
      <c r="B187" s="47"/>
      <c r="C187" s="43" t="s">
        <v>176</v>
      </c>
      <c r="D187" s="48">
        <v>1</v>
      </c>
      <c r="E187" s="180">
        <v>44530</v>
      </c>
      <c r="F187" s="181">
        <v>1</v>
      </c>
      <c r="G187" s="181"/>
    </row>
    <row r="188" spans="2:7" s="24" customFormat="1" ht="15.75" customHeight="1" x14ac:dyDescent="0.25">
      <c r="B188" s="58"/>
      <c r="C188" s="60" t="s">
        <v>3</v>
      </c>
      <c r="D188" s="61">
        <f>SUM(D153:D187)</f>
        <v>112</v>
      </c>
      <c r="E188" s="180"/>
      <c r="F188" s="182"/>
      <c r="G188" s="182"/>
    </row>
    <row r="189" spans="2:7" s="14" customFormat="1" ht="15" customHeight="1" x14ac:dyDescent="0.2">
      <c r="B189" s="216" t="s">
        <v>45</v>
      </c>
      <c r="C189" s="217"/>
      <c r="D189" s="217"/>
      <c r="F189" s="183"/>
      <c r="G189" s="183"/>
    </row>
    <row r="190" spans="2:7" ht="15" x14ac:dyDescent="0.25">
      <c r="B190" s="115"/>
      <c r="C190" s="42" t="s">
        <v>122</v>
      </c>
      <c r="D190" s="33">
        <v>1</v>
      </c>
      <c r="E190" s="180">
        <v>44530</v>
      </c>
      <c r="F190" s="181">
        <v>1</v>
      </c>
      <c r="G190" s="181"/>
    </row>
    <row r="191" spans="2:7" ht="22.5" x14ac:dyDescent="0.25">
      <c r="B191" s="47"/>
      <c r="C191" s="42" t="s">
        <v>179</v>
      </c>
      <c r="D191" s="33">
        <v>1</v>
      </c>
      <c r="E191" s="180">
        <v>44530</v>
      </c>
      <c r="F191" s="181">
        <v>1</v>
      </c>
      <c r="G191" s="181"/>
    </row>
    <row r="192" spans="2:7" ht="15" x14ac:dyDescent="0.25">
      <c r="B192" s="47"/>
      <c r="C192" s="42" t="s">
        <v>178</v>
      </c>
      <c r="D192" s="33">
        <v>4</v>
      </c>
      <c r="E192" s="180">
        <v>44530</v>
      </c>
      <c r="F192" s="181">
        <v>1</v>
      </c>
      <c r="G192" s="181" t="s">
        <v>445</v>
      </c>
    </row>
    <row r="193" spans="2:7" s="21" customFormat="1" ht="15" x14ac:dyDescent="0.25">
      <c r="B193" s="47"/>
      <c r="C193" s="43" t="s">
        <v>186</v>
      </c>
      <c r="D193" s="45">
        <v>3</v>
      </c>
      <c r="E193" s="180">
        <v>44530</v>
      </c>
      <c r="F193" s="184">
        <v>1</v>
      </c>
      <c r="G193" s="184" t="s">
        <v>445</v>
      </c>
    </row>
    <row r="194" spans="2:7" s="21" customFormat="1" ht="15" x14ac:dyDescent="0.25">
      <c r="B194" s="19"/>
      <c r="C194" s="32" t="s">
        <v>8</v>
      </c>
      <c r="D194" s="39">
        <v>1</v>
      </c>
      <c r="E194" s="180">
        <v>44530</v>
      </c>
      <c r="F194" s="184">
        <v>1</v>
      </c>
      <c r="G194" s="184"/>
    </row>
    <row r="195" spans="2:7" ht="15" x14ac:dyDescent="0.25">
      <c r="B195" s="47"/>
      <c r="C195" s="42" t="s">
        <v>292</v>
      </c>
      <c r="D195" s="33">
        <v>1</v>
      </c>
      <c r="E195" s="180">
        <v>44530</v>
      </c>
      <c r="F195" s="181">
        <v>1</v>
      </c>
      <c r="G195" s="181"/>
    </row>
    <row r="196" spans="2:7" ht="15" x14ac:dyDescent="0.25">
      <c r="B196" s="47"/>
      <c r="C196" s="42" t="s">
        <v>340</v>
      </c>
      <c r="D196" s="33">
        <v>2</v>
      </c>
      <c r="E196" s="180">
        <v>44530</v>
      </c>
      <c r="F196" s="181">
        <v>1</v>
      </c>
      <c r="G196" s="181" t="s">
        <v>445</v>
      </c>
    </row>
    <row r="197" spans="2:7" ht="15" x14ac:dyDescent="0.25">
      <c r="B197" s="47"/>
      <c r="C197" s="42" t="s">
        <v>47</v>
      </c>
      <c r="D197" s="33">
        <v>2</v>
      </c>
      <c r="E197" s="180">
        <v>44530</v>
      </c>
      <c r="F197" s="181">
        <v>1</v>
      </c>
      <c r="G197" s="181" t="s">
        <v>445</v>
      </c>
    </row>
    <row r="198" spans="2:7" s="21" customFormat="1" ht="15" x14ac:dyDescent="0.25">
      <c r="B198" s="47"/>
      <c r="C198" s="43"/>
      <c r="D198" s="45"/>
      <c r="E198" s="180">
        <v>44530</v>
      </c>
      <c r="F198" s="184"/>
      <c r="G198" s="184"/>
    </row>
    <row r="199" spans="2:7" ht="22.5" x14ac:dyDescent="0.25">
      <c r="B199" s="47"/>
      <c r="C199" s="43" t="s">
        <v>351</v>
      </c>
      <c r="D199" s="33">
        <v>1</v>
      </c>
      <c r="E199" s="180">
        <v>44530</v>
      </c>
      <c r="F199" s="181">
        <v>1</v>
      </c>
      <c r="G199" s="181"/>
    </row>
    <row r="200" spans="2:7" ht="22.5" x14ac:dyDescent="0.25">
      <c r="B200" s="47"/>
      <c r="C200" s="42" t="s">
        <v>31</v>
      </c>
      <c r="D200" s="45">
        <v>7</v>
      </c>
      <c r="E200" s="180">
        <v>44530</v>
      </c>
      <c r="F200" s="181">
        <v>1</v>
      </c>
      <c r="G200" s="181"/>
    </row>
    <row r="201" spans="2:7" ht="22.5" x14ac:dyDescent="0.25">
      <c r="B201" s="47"/>
      <c r="C201" s="42" t="s">
        <v>32</v>
      </c>
      <c r="D201" s="33">
        <v>7</v>
      </c>
      <c r="E201" s="180">
        <v>44530</v>
      </c>
      <c r="F201" s="181">
        <v>1</v>
      </c>
      <c r="G201" s="181"/>
    </row>
    <row r="202" spans="2:7" s="21" customFormat="1" ht="22.5" x14ac:dyDescent="0.25">
      <c r="B202" s="47"/>
      <c r="C202" s="43" t="s">
        <v>33</v>
      </c>
      <c r="D202" s="45">
        <v>6</v>
      </c>
      <c r="E202" s="180">
        <v>44530</v>
      </c>
      <c r="F202" s="184">
        <v>1</v>
      </c>
      <c r="G202" s="184"/>
    </row>
    <row r="203" spans="2:7" ht="22.5" x14ac:dyDescent="0.25">
      <c r="B203" s="47"/>
      <c r="C203" s="42" t="s">
        <v>34</v>
      </c>
      <c r="D203" s="33">
        <v>4</v>
      </c>
      <c r="E203" s="180">
        <v>44530</v>
      </c>
      <c r="F203" s="181">
        <v>1</v>
      </c>
      <c r="G203" s="181"/>
    </row>
    <row r="204" spans="2:7" ht="15" x14ac:dyDescent="0.25">
      <c r="B204" s="47"/>
      <c r="C204" s="42" t="s">
        <v>66</v>
      </c>
      <c r="D204" s="45">
        <v>3</v>
      </c>
      <c r="E204" s="180">
        <v>44530</v>
      </c>
      <c r="F204" s="181">
        <v>1</v>
      </c>
      <c r="G204" s="181"/>
    </row>
    <row r="205" spans="2:7" s="21" customFormat="1" ht="15" x14ac:dyDescent="0.25">
      <c r="B205" s="47"/>
      <c r="C205" s="43" t="s">
        <v>67</v>
      </c>
      <c r="D205" s="45">
        <v>4</v>
      </c>
      <c r="E205" s="180">
        <v>44530</v>
      </c>
      <c r="F205" s="184">
        <v>1</v>
      </c>
      <c r="G205" s="184"/>
    </row>
    <row r="206" spans="2:7" s="21" customFormat="1" ht="15" x14ac:dyDescent="0.25">
      <c r="B206" s="47"/>
      <c r="C206" s="43" t="s">
        <v>68</v>
      </c>
      <c r="D206" s="45">
        <v>7</v>
      </c>
      <c r="E206" s="180">
        <v>44530</v>
      </c>
      <c r="F206" s="184">
        <v>1</v>
      </c>
      <c r="G206" s="184"/>
    </row>
    <row r="207" spans="2:7" s="21" customFormat="1" ht="15" x14ac:dyDescent="0.25">
      <c r="B207" s="47"/>
      <c r="C207" s="43" t="s">
        <v>69</v>
      </c>
      <c r="D207" s="45">
        <v>4</v>
      </c>
      <c r="E207" s="180">
        <v>44530</v>
      </c>
      <c r="F207" s="184">
        <v>1</v>
      </c>
      <c r="G207" s="184"/>
    </row>
    <row r="208" spans="2:7" ht="15" x14ac:dyDescent="0.25">
      <c r="B208" s="47"/>
      <c r="C208" s="43" t="s">
        <v>39</v>
      </c>
      <c r="D208" s="45">
        <v>1</v>
      </c>
      <c r="E208" s="180">
        <v>44530</v>
      </c>
      <c r="F208" s="181">
        <v>1</v>
      </c>
      <c r="G208" s="181"/>
    </row>
    <row r="209" spans="2:7" ht="15" x14ac:dyDescent="0.25">
      <c r="B209" s="47"/>
      <c r="C209" s="42" t="s">
        <v>35</v>
      </c>
      <c r="D209" s="33">
        <v>2</v>
      </c>
      <c r="E209" s="180">
        <v>44530</v>
      </c>
      <c r="F209" s="181">
        <v>1</v>
      </c>
      <c r="G209" s="181"/>
    </row>
    <row r="210" spans="2:7" ht="15" x14ac:dyDescent="0.25">
      <c r="B210" s="47"/>
      <c r="C210" s="42" t="s">
        <v>43</v>
      </c>
      <c r="D210" s="33">
        <v>2</v>
      </c>
      <c r="E210" s="180">
        <v>44530</v>
      </c>
      <c r="F210" s="181">
        <v>1</v>
      </c>
      <c r="G210" s="181"/>
    </row>
    <row r="211" spans="2:7" ht="15" x14ac:dyDescent="0.25">
      <c r="B211" s="47"/>
      <c r="C211" s="42" t="s">
        <v>36</v>
      </c>
      <c r="D211" s="33">
        <v>3</v>
      </c>
      <c r="E211" s="180">
        <v>44530</v>
      </c>
      <c r="F211" s="181">
        <v>1</v>
      </c>
      <c r="G211" s="181"/>
    </row>
    <row r="212" spans="2:7" ht="15" x14ac:dyDescent="0.25">
      <c r="B212" s="47"/>
      <c r="C212" s="42" t="s">
        <v>44</v>
      </c>
      <c r="D212" s="33">
        <v>1</v>
      </c>
      <c r="E212" s="180">
        <v>44530</v>
      </c>
      <c r="F212" s="181">
        <v>1</v>
      </c>
      <c r="G212" s="181"/>
    </row>
    <row r="213" spans="2:7" s="21" customFormat="1" ht="15" x14ac:dyDescent="0.25">
      <c r="B213" s="246" t="s">
        <v>427</v>
      </c>
      <c r="C213" s="247"/>
      <c r="D213" s="247"/>
      <c r="F213" s="184"/>
      <c r="G213" s="184"/>
    </row>
    <row r="214" spans="2:7" s="21" customFormat="1" ht="15" x14ac:dyDescent="0.25">
      <c r="B214" s="47"/>
      <c r="C214" s="42" t="s">
        <v>178</v>
      </c>
      <c r="D214" s="33">
        <v>2</v>
      </c>
      <c r="E214" s="180">
        <v>44530</v>
      </c>
      <c r="F214" s="184">
        <v>1</v>
      </c>
      <c r="G214" s="184" t="s">
        <v>445</v>
      </c>
    </row>
    <row r="215" spans="2:7" s="21" customFormat="1" ht="22.5" x14ac:dyDescent="0.25">
      <c r="B215" s="47"/>
      <c r="C215" s="42" t="s">
        <v>32</v>
      </c>
      <c r="D215" s="33">
        <v>10</v>
      </c>
      <c r="E215" s="180">
        <v>44530</v>
      </c>
      <c r="F215" s="184">
        <v>1</v>
      </c>
      <c r="G215" s="184"/>
    </row>
    <row r="216" spans="2:7" s="21" customFormat="1" ht="22.5" x14ac:dyDescent="0.25">
      <c r="B216" s="47"/>
      <c r="C216" s="43" t="s">
        <v>33</v>
      </c>
      <c r="D216" s="45">
        <v>2</v>
      </c>
      <c r="E216" s="180">
        <v>44530</v>
      </c>
      <c r="F216" s="184">
        <v>1</v>
      </c>
      <c r="G216" s="184"/>
    </row>
    <row r="217" spans="2:7" s="21" customFormat="1" ht="22.5" x14ac:dyDescent="0.25">
      <c r="B217" s="47"/>
      <c r="C217" s="42" t="s">
        <v>34</v>
      </c>
      <c r="D217" s="33">
        <v>2</v>
      </c>
      <c r="E217" s="180">
        <v>44530</v>
      </c>
      <c r="F217" s="184">
        <v>1</v>
      </c>
      <c r="G217" s="184"/>
    </row>
    <row r="218" spans="2:7" s="21" customFormat="1" ht="15" x14ac:dyDescent="0.25">
      <c r="B218" s="47"/>
      <c r="C218" s="42" t="s">
        <v>43</v>
      </c>
      <c r="D218" s="33">
        <v>4</v>
      </c>
      <c r="E218" s="180">
        <v>44530</v>
      </c>
      <c r="F218" s="184">
        <v>1</v>
      </c>
      <c r="G218" s="184"/>
    </row>
    <row r="219" spans="2:7" s="24" customFormat="1" ht="15.75" customHeight="1" x14ac:dyDescent="0.25">
      <c r="B219" s="162"/>
      <c r="C219" s="60" t="s">
        <v>3</v>
      </c>
      <c r="D219" s="61">
        <f>SUM(D190:D218)</f>
        <v>87</v>
      </c>
      <c r="F219" s="182"/>
      <c r="G219" s="182"/>
    </row>
    <row r="220" spans="2:7" s="14" customFormat="1" ht="17.25" customHeight="1" x14ac:dyDescent="0.2">
      <c r="B220" s="216" t="s">
        <v>48</v>
      </c>
      <c r="C220" s="217"/>
      <c r="D220" s="228"/>
      <c r="F220" s="183"/>
      <c r="G220" s="183"/>
    </row>
    <row r="221" spans="2:7" ht="15" x14ac:dyDescent="0.25">
      <c r="B221" s="115"/>
      <c r="C221" s="42" t="s">
        <v>122</v>
      </c>
      <c r="D221" s="33">
        <v>1</v>
      </c>
      <c r="E221" s="180">
        <v>44530</v>
      </c>
      <c r="F221" s="181">
        <v>1</v>
      </c>
      <c r="G221" s="181"/>
    </row>
    <row r="222" spans="2:7" ht="14.25" customHeight="1" x14ac:dyDescent="0.25">
      <c r="B222" s="47"/>
      <c r="C222" s="42" t="s">
        <v>178</v>
      </c>
      <c r="D222" s="33">
        <v>2</v>
      </c>
      <c r="E222" s="180">
        <v>44530</v>
      </c>
      <c r="F222" s="181">
        <v>1</v>
      </c>
      <c r="G222" s="181" t="s">
        <v>445</v>
      </c>
    </row>
    <row r="223" spans="2:7" ht="15" x14ac:dyDescent="0.25">
      <c r="B223" s="47"/>
      <c r="C223" s="42" t="s">
        <v>186</v>
      </c>
      <c r="D223" s="33">
        <v>2</v>
      </c>
      <c r="E223" s="180">
        <v>44530</v>
      </c>
      <c r="F223" s="181">
        <v>1</v>
      </c>
      <c r="G223" s="181" t="s">
        <v>445</v>
      </c>
    </row>
    <row r="224" spans="2:7" ht="15" x14ac:dyDescent="0.25">
      <c r="B224" s="47"/>
      <c r="C224" s="43" t="s">
        <v>283</v>
      </c>
      <c r="D224" s="48">
        <v>1</v>
      </c>
      <c r="E224" s="180">
        <v>44530</v>
      </c>
      <c r="F224" s="181">
        <v>1</v>
      </c>
      <c r="G224" s="181"/>
    </row>
    <row r="225" spans="2:7" ht="15" x14ac:dyDescent="0.25">
      <c r="B225" s="47"/>
      <c r="C225" s="42" t="s">
        <v>380</v>
      </c>
      <c r="D225" s="48">
        <v>1</v>
      </c>
      <c r="E225" s="180">
        <v>44530</v>
      </c>
      <c r="F225" s="181">
        <v>1</v>
      </c>
      <c r="G225" s="181"/>
    </row>
    <row r="226" spans="2:7" s="21" customFormat="1" ht="15" x14ac:dyDescent="0.25">
      <c r="B226" s="19"/>
      <c r="C226" s="32" t="s">
        <v>88</v>
      </c>
      <c r="D226" s="39">
        <v>1</v>
      </c>
      <c r="E226" s="180">
        <v>44530</v>
      </c>
      <c r="F226" s="184">
        <v>1</v>
      </c>
      <c r="G226" s="184"/>
    </row>
    <row r="227" spans="2:7" s="21" customFormat="1" ht="15" x14ac:dyDescent="0.25">
      <c r="B227" s="47"/>
      <c r="C227" s="43" t="s">
        <v>47</v>
      </c>
      <c r="D227" s="45">
        <v>1</v>
      </c>
      <c r="E227" s="180">
        <v>44530</v>
      </c>
      <c r="F227" s="184">
        <v>1</v>
      </c>
      <c r="G227" s="184"/>
    </row>
    <row r="228" spans="2:7" ht="15" x14ac:dyDescent="0.25">
      <c r="B228" s="47"/>
      <c r="C228" s="42" t="s">
        <v>50</v>
      </c>
      <c r="D228" s="33">
        <v>1</v>
      </c>
      <c r="E228" s="180">
        <v>44530</v>
      </c>
      <c r="F228" s="181">
        <v>1</v>
      </c>
      <c r="G228" s="181"/>
    </row>
    <row r="229" spans="2:7" ht="22.5" x14ac:dyDescent="0.25">
      <c r="B229" s="47"/>
      <c r="C229" s="42" t="s">
        <v>257</v>
      </c>
      <c r="D229" s="33">
        <v>5</v>
      </c>
      <c r="E229" s="180">
        <v>44530</v>
      </c>
      <c r="F229" s="181">
        <v>1</v>
      </c>
      <c r="G229" s="181"/>
    </row>
    <row r="230" spans="2:7" ht="22.5" x14ac:dyDescent="0.25">
      <c r="B230" s="47"/>
      <c r="C230" s="42" t="s">
        <v>33</v>
      </c>
      <c r="D230" s="33">
        <v>4</v>
      </c>
      <c r="E230" s="180">
        <v>44530</v>
      </c>
      <c r="F230" s="181">
        <v>1</v>
      </c>
      <c r="G230" s="181"/>
    </row>
    <row r="231" spans="2:7" s="21" customFormat="1" ht="22.5" x14ac:dyDescent="0.25">
      <c r="B231" s="47"/>
      <c r="C231" s="43" t="s">
        <v>34</v>
      </c>
      <c r="D231" s="45">
        <v>4</v>
      </c>
      <c r="E231" s="180">
        <v>44530</v>
      </c>
      <c r="F231" s="184">
        <v>1</v>
      </c>
      <c r="G231" s="184"/>
    </row>
    <row r="232" spans="2:7" ht="15" x14ac:dyDescent="0.25">
      <c r="B232" s="47"/>
      <c r="C232" s="42" t="s">
        <v>66</v>
      </c>
      <c r="D232" s="33">
        <v>4</v>
      </c>
      <c r="E232" s="180">
        <v>44530</v>
      </c>
      <c r="F232" s="181">
        <v>1</v>
      </c>
      <c r="G232" s="181"/>
    </row>
    <row r="233" spans="2:7" ht="15" x14ac:dyDescent="0.25">
      <c r="B233" s="47"/>
      <c r="C233" s="42" t="s">
        <v>67</v>
      </c>
      <c r="D233" s="33">
        <v>2</v>
      </c>
      <c r="E233" s="180">
        <v>44530</v>
      </c>
      <c r="F233" s="181">
        <v>1</v>
      </c>
      <c r="G233" s="181"/>
    </row>
    <row r="234" spans="2:7" s="21" customFormat="1" ht="15" x14ac:dyDescent="0.25">
      <c r="B234" s="47"/>
      <c r="C234" s="43" t="s">
        <v>68</v>
      </c>
      <c r="D234" s="45">
        <v>5</v>
      </c>
      <c r="E234" s="180">
        <v>44530</v>
      </c>
      <c r="F234" s="184">
        <v>1</v>
      </c>
      <c r="G234" s="184"/>
    </row>
    <row r="235" spans="2:7" ht="15" x14ac:dyDescent="0.25">
      <c r="B235" s="47"/>
      <c r="C235" s="42" t="s">
        <v>69</v>
      </c>
      <c r="D235" s="33">
        <v>3</v>
      </c>
      <c r="E235" s="180">
        <v>44530</v>
      </c>
      <c r="F235" s="181">
        <v>1</v>
      </c>
      <c r="G235" s="181"/>
    </row>
    <row r="236" spans="2:7" ht="15" x14ac:dyDescent="0.25">
      <c r="B236" s="47"/>
      <c r="C236" s="42" t="s">
        <v>41</v>
      </c>
      <c r="D236" s="33">
        <v>3</v>
      </c>
      <c r="E236" s="180">
        <v>44530</v>
      </c>
      <c r="F236" s="181">
        <v>1</v>
      </c>
      <c r="G236" s="181"/>
    </row>
    <row r="237" spans="2:7" ht="15" x14ac:dyDescent="0.25">
      <c r="B237" s="47"/>
      <c r="C237" s="42" t="s">
        <v>36</v>
      </c>
      <c r="D237" s="33">
        <v>3</v>
      </c>
      <c r="E237" s="180">
        <v>44530</v>
      </c>
      <c r="F237" s="181">
        <v>1</v>
      </c>
      <c r="G237" s="181"/>
    </row>
    <row r="238" spans="2:7" ht="12.75" customHeight="1" x14ac:dyDescent="0.25">
      <c r="B238" s="47"/>
      <c r="C238" s="43" t="s">
        <v>102</v>
      </c>
      <c r="D238" s="48">
        <v>1</v>
      </c>
      <c r="E238" s="180">
        <v>44530</v>
      </c>
      <c r="F238" s="181">
        <v>1</v>
      </c>
      <c r="G238" s="181"/>
    </row>
    <row r="239" spans="2:7" ht="12.75" customHeight="1" x14ac:dyDescent="0.25">
      <c r="B239" s="47"/>
      <c r="C239" s="43" t="s">
        <v>104</v>
      </c>
      <c r="D239" s="48">
        <v>1</v>
      </c>
      <c r="E239" s="180">
        <v>44530</v>
      </c>
      <c r="F239" s="181">
        <v>1</v>
      </c>
      <c r="G239" s="181"/>
    </row>
    <row r="240" spans="2:7" ht="12.75" customHeight="1" x14ac:dyDescent="0.25">
      <c r="B240" s="47"/>
      <c r="C240" s="43" t="s">
        <v>52</v>
      </c>
      <c r="D240" s="48">
        <v>3</v>
      </c>
      <c r="E240" s="180">
        <v>44530</v>
      </c>
      <c r="F240" s="181">
        <v>1</v>
      </c>
      <c r="G240" s="181" t="s">
        <v>445</v>
      </c>
    </row>
    <row r="241" spans="2:7" ht="15" x14ac:dyDescent="0.25">
      <c r="B241" s="47"/>
      <c r="C241" s="43" t="s">
        <v>171</v>
      </c>
      <c r="D241" s="48">
        <v>1</v>
      </c>
      <c r="E241" s="180">
        <v>44530</v>
      </c>
      <c r="F241" s="181">
        <v>1</v>
      </c>
      <c r="G241" s="181"/>
    </row>
    <row r="242" spans="2:7" ht="12.75" customHeight="1" x14ac:dyDescent="0.25">
      <c r="B242" s="47"/>
      <c r="C242" s="43" t="s">
        <v>263</v>
      </c>
      <c r="D242" s="48">
        <v>1</v>
      </c>
      <c r="E242" s="180">
        <v>44530</v>
      </c>
      <c r="F242" s="181">
        <v>1</v>
      </c>
      <c r="G242" s="181"/>
    </row>
    <row r="243" spans="2:7" s="24" customFormat="1" ht="15.75" customHeight="1" x14ac:dyDescent="0.25">
      <c r="B243" s="58"/>
      <c r="C243" s="60" t="s">
        <v>3</v>
      </c>
      <c r="D243" s="61">
        <f>SUM(D221:D242)</f>
        <v>50</v>
      </c>
      <c r="F243" s="182"/>
      <c r="G243" s="182"/>
    </row>
    <row r="244" spans="2:7" s="14" customFormat="1" ht="17.25" customHeight="1" x14ac:dyDescent="0.2">
      <c r="B244" s="216" t="s">
        <v>49</v>
      </c>
      <c r="C244" s="217"/>
      <c r="D244" s="228"/>
      <c r="F244" s="183"/>
      <c r="G244" s="183"/>
    </row>
    <row r="245" spans="2:7" ht="15" x14ac:dyDescent="0.25">
      <c r="B245" s="115"/>
      <c r="C245" s="42" t="s">
        <v>122</v>
      </c>
      <c r="D245" s="33">
        <v>1</v>
      </c>
      <c r="E245" s="180">
        <v>44530</v>
      </c>
      <c r="F245" s="181">
        <v>1</v>
      </c>
      <c r="G245" s="181"/>
    </row>
    <row r="246" spans="2:7" s="24" customFormat="1" ht="15.75" customHeight="1" x14ac:dyDescent="0.25">
      <c r="B246" s="58"/>
      <c r="C246" s="60" t="s">
        <v>3</v>
      </c>
      <c r="D246" s="61">
        <f>SUM(D245:D245)</f>
        <v>1</v>
      </c>
      <c r="F246" s="182"/>
      <c r="G246" s="182"/>
    </row>
    <row r="247" spans="2:7" s="14" customFormat="1" ht="17.25" customHeight="1" x14ac:dyDescent="0.2">
      <c r="B247" s="218" t="s">
        <v>327</v>
      </c>
      <c r="C247" s="219"/>
      <c r="D247" s="244"/>
      <c r="F247" s="183"/>
      <c r="G247" s="183"/>
    </row>
    <row r="248" spans="2:7" ht="15" x14ac:dyDescent="0.25">
      <c r="B248" s="115"/>
      <c r="C248" s="42" t="s">
        <v>122</v>
      </c>
      <c r="D248" s="33">
        <v>1</v>
      </c>
      <c r="E248" s="180">
        <v>44530</v>
      </c>
      <c r="F248" s="181">
        <v>1</v>
      </c>
      <c r="G248" s="181"/>
    </row>
    <row r="249" spans="2:7" s="21" customFormat="1" ht="22.5" x14ac:dyDescent="0.25">
      <c r="B249" s="19"/>
      <c r="C249" s="32" t="s">
        <v>187</v>
      </c>
      <c r="D249" s="45">
        <v>1</v>
      </c>
      <c r="E249" s="180">
        <v>44530</v>
      </c>
      <c r="F249" s="184">
        <v>1</v>
      </c>
      <c r="G249" s="184"/>
    </row>
    <row r="250" spans="2:7" ht="18" x14ac:dyDescent="0.25">
      <c r="B250" s="56"/>
      <c r="C250" s="42" t="s">
        <v>260</v>
      </c>
      <c r="D250" s="33">
        <v>2</v>
      </c>
      <c r="E250" s="180">
        <v>44530</v>
      </c>
      <c r="F250" s="181">
        <v>1</v>
      </c>
      <c r="G250" s="181" t="s">
        <v>445</v>
      </c>
    </row>
    <row r="251" spans="2:7" s="21" customFormat="1" ht="15" x14ac:dyDescent="0.25">
      <c r="B251" s="47"/>
      <c r="C251" s="43" t="s">
        <v>264</v>
      </c>
      <c r="D251" s="45">
        <v>1</v>
      </c>
      <c r="E251" s="180">
        <v>44530</v>
      </c>
      <c r="F251" s="184">
        <v>1</v>
      </c>
      <c r="G251" s="184"/>
    </row>
    <row r="252" spans="2:7" ht="15" x14ac:dyDescent="0.25">
      <c r="B252" s="47"/>
      <c r="C252" s="42" t="s">
        <v>186</v>
      </c>
      <c r="D252" s="33">
        <v>1</v>
      </c>
      <c r="E252" s="180">
        <v>44530</v>
      </c>
      <c r="F252" s="181">
        <v>1</v>
      </c>
      <c r="G252" s="181"/>
    </row>
    <row r="253" spans="2:7" ht="12.75" customHeight="1" x14ac:dyDescent="0.25">
      <c r="B253" s="47"/>
      <c r="C253" s="43" t="s">
        <v>289</v>
      </c>
      <c r="D253" s="48">
        <v>1</v>
      </c>
      <c r="E253" s="180">
        <v>44530</v>
      </c>
      <c r="F253" s="181">
        <v>1</v>
      </c>
      <c r="G253" s="181"/>
    </row>
    <row r="254" spans="2:7" ht="15" x14ac:dyDescent="0.25">
      <c r="B254" s="47"/>
      <c r="C254" s="42" t="s">
        <v>250</v>
      </c>
      <c r="D254" s="33">
        <v>1</v>
      </c>
      <c r="E254" s="180">
        <v>44530</v>
      </c>
      <c r="F254" s="181">
        <v>1</v>
      </c>
      <c r="G254" s="181"/>
    </row>
    <row r="255" spans="2:7" ht="18" x14ac:dyDescent="0.25">
      <c r="B255" s="56"/>
      <c r="C255" s="42" t="s">
        <v>47</v>
      </c>
      <c r="D255" s="33">
        <v>1</v>
      </c>
      <c r="E255" s="180">
        <v>44530</v>
      </c>
      <c r="F255" s="181">
        <v>1</v>
      </c>
      <c r="G255" s="181"/>
    </row>
    <row r="256" spans="2:7" ht="15" x14ac:dyDescent="0.25">
      <c r="B256" s="47"/>
      <c r="C256" s="42" t="s">
        <v>47</v>
      </c>
      <c r="D256" s="33">
        <v>1</v>
      </c>
      <c r="E256" s="180">
        <v>44530</v>
      </c>
      <c r="F256" s="181" t="s">
        <v>445</v>
      </c>
      <c r="G256" s="181"/>
    </row>
    <row r="257" spans="2:7" s="21" customFormat="1" ht="22.5" x14ac:dyDescent="0.25">
      <c r="B257" s="56"/>
      <c r="C257" s="43" t="s">
        <v>31</v>
      </c>
      <c r="D257" s="45">
        <v>1</v>
      </c>
      <c r="E257" s="180">
        <v>44530</v>
      </c>
      <c r="F257" s="184">
        <v>1</v>
      </c>
      <c r="G257" s="184"/>
    </row>
    <row r="258" spans="2:7" ht="22.5" x14ac:dyDescent="0.25">
      <c r="B258" s="56"/>
      <c r="C258" s="42" t="s">
        <v>32</v>
      </c>
      <c r="D258" s="33">
        <v>11</v>
      </c>
      <c r="E258" s="180">
        <v>44530</v>
      </c>
      <c r="F258" s="181">
        <v>1</v>
      </c>
      <c r="G258" s="181"/>
    </row>
    <row r="259" spans="2:7" ht="22.5" x14ac:dyDescent="0.25">
      <c r="B259" s="56"/>
      <c r="C259" s="42" t="s">
        <v>33</v>
      </c>
      <c r="D259" s="33">
        <v>3</v>
      </c>
      <c r="E259" s="180">
        <v>44530</v>
      </c>
      <c r="F259" s="181">
        <v>1</v>
      </c>
      <c r="G259" s="181"/>
    </row>
    <row r="260" spans="2:7" ht="18" x14ac:dyDescent="0.25">
      <c r="B260" s="56"/>
      <c r="C260" s="42" t="s">
        <v>253</v>
      </c>
      <c r="D260" s="33">
        <v>1</v>
      </c>
      <c r="E260" s="180">
        <v>44530</v>
      </c>
      <c r="F260" s="181">
        <v>1</v>
      </c>
      <c r="G260" s="181"/>
    </row>
    <row r="261" spans="2:7" ht="18" x14ac:dyDescent="0.25">
      <c r="B261" s="56"/>
      <c r="C261" s="42" t="s">
        <v>254</v>
      </c>
      <c r="D261" s="33">
        <v>5</v>
      </c>
      <c r="E261" s="180">
        <v>44530</v>
      </c>
      <c r="F261" s="181">
        <v>1</v>
      </c>
      <c r="G261" s="181"/>
    </row>
    <row r="262" spans="2:7" ht="15" x14ac:dyDescent="0.25">
      <c r="B262" s="19"/>
      <c r="C262" s="31" t="s">
        <v>66</v>
      </c>
      <c r="D262" s="33">
        <v>1</v>
      </c>
      <c r="E262" s="180">
        <v>44530</v>
      </c>
      <c r="F262" s="181">
        <v>1</v>
      </c>
      <c r="G262" s="181"/>
    </row>
    <row r="263" spans="2:7" ht="15" x14ac:dyDescent="0.25">
      <c r="B263" s="19"/>
      <c r="C263" s="31" t="s">
        <v>67</v>
      </c>
      <c r="D263" s="33">
        <v>3</v>
      </c>
      <c r="E263" s="180">
        <v>44530</v>
      </c>
      <c r="F263" s="181">
        <v>1</v>
      </c>
      <c r="G263" s="181"/>
    </row>
    <row r="264" spans="2:7" ht="15" x14ac:dyDescent="0.25">
      <c r="B264" s="47"/>
      <c r="C264" s="42" t="s">
        <v>68</v>
      </c>
      <c r="D264" s="33">
        <v>7</v>
      </c>
      <c r="E264" s="180">
        <v>44530</v>
      </c>
      <c r="F264" s="181">
        <v>1</v>
      </c>
      <c r="G264" s="181"/>
    </row>
    <row r="265" spans="2:7" ht="15" x14ac:dyDescent="0.25">
      <c r="B265" s="47"/>
      <c r="C265" s="43" t="s">
        <v>69</v>
      </c>
      <c r="D265" s="45">
        <v>4</v>
      </c>
      <c r="E265" s="180">
        <v>44530</v>
      </c>
      <c r="F265" s="181">
        <v>1</v>
      </c>
      <c r="G265" s="181"/>
    </row>
    <row r="266" spans="2:7" ht="15" x14ac:dyDescent="0.25">
      <c r="B266" s="19"/>
      <c r="C266" s="32" t="s">
        <v>71</v>
      </c>
      <c r="D266" s="45">
        <v>1</v>
      </c>
      <c r="E266" s="180">
        <v>44530</v>
      </c>
      <c r="F266" s="181">
        <v>1</v>
      </c>
      <c r="G266" s="181"/>
    </row>
    <row r="267" spans="2:7" ht="18" x14ac:dyDescent="0.25">
      <c r="B267" s="56"/>
      <c r="C267" s="42" t="s">
        <v>38</v>
      </c>
      <c r="D267" s="33">
        <v>4</v>
      </c>
      <c r="E267" s="180">
        <v>44530</v>
      </c>
      <c r="F267" s="181">
        <v>1</v>
      </c>
      <c r="G267" s="181"/>
    </row>
    <row r="268" spans="2:7" s="20" customFormat="1" ht="15" x14ac:dyDescent="0.25">
      <c r="B268" s="164"/>
      <c r="C268" s="43" t="s">
        <v>39</v>
      </c>
      <c r="D268" s="45">
        <v>1</v>
      </c>
      <c r="E268" s="180">
        <v>44530</v>
      </c>
      <c r="F268" s="186">
        <v>1</v>
      </c>
      <c r="G268" s="186"/>
    </row>
    <row r="269" spans="2:7" ht="18" x14ac:dyDescent="0.25">
      <c r="B269" s="56"/>
      <c r="C269" s="43" t="s">
        <v>35</v>
      </c>
      <c r="D269" s="45">
        <v>1</v>
      </c>
      <c r="E269" s="180">
        <v>44530</v>
      </c>
      <c r="F269" s="181">
        <v>1</v>
      </c>
      <c r="G269" s="181"/>
    </row>
    <row r="270" spans="2:7" ht="15" x14ac:dyDescent="0.25">
      <c r="B270" s="47"/>
      <c r="C270" s="43" t="s">
        <v>157</v>
      </c>
      <c r="D270" s="48">
        <v>6</v>
      </c>
      <c r="E270" s="180">
        <v>44530</v>
      </c>
      <c r="F270" s="181">
        <v>1</v>
      </c>
      <c r="G270" s="181" t="s">
        <v>445</v>
      </c>
    </row>
    <row r="271" spans="2:7" ht="15" x14ac:dyDescent="0.25">
      <c r="B271" s="47"/>
      <c r="C271" s="43" t="s">
        <v>266</v>
      </c>
      <c r="D271" s="48">
        <v>1</v>
      </c>
      <c r="E271" s="180">
        <v>44530</v>
      </c>
      <c r="F271" s="181">
        <v>1</v>
      </c>
      <c r="G271" s="181"/>
    </row>
    <row r="272" spans="2:7" ht="15" x14ac:dyDescent="0.25">
      <c r="B272" s="47"/>
      <c r="C272" s="43" t="s">
        <v>102</v>
      </c>
      <c r="D272" s="48">
        <v>1</v>
      </c>
      <c r="E272" s="180">
        <v>44530</v>
      </c>
      <c r="F272" s="181">
        <v>1</v>
      </c>
      <c r="G272" s="181"/>
    </row>
    <row r="273" spans="2:7" ht="15" x14ac:dyDescent="0.25">
      <c r="B273" s="47"/>
      <c r="C273" s="43" t="s">
        <v>104</v>
      </c>
      <c r="D273" s="48">
        <v>1</v>
      </c>
      <c r="E273" s="180">
        <v>44530</v>
      </c>
      <c r="F273" s="181">
        <v>1</v>
      </c>
      <c r="G273" s="181"/>
    </row>
    <row r="274" spans="2:7" ht="15" x14ac:dyDescent="0.25">
      <c r="B274" s="47"/>
      <c r="C274" s="43" t="s">
        <v>104</v>
      </c>
      <c r="D274" s="48">
        <v>1</v>
      </c>
      <c r="E274" s="180">
        <v>44530</v>
      </c>
      <c r="F274" s="181">
        <v>1</v>
      </c>
      <c r="G274" s="181"/>
    </row>
    <row r="275" spans="2:7" ht="12.75" customHeight="1" x14ac:dyDescent="0.25">
      <c r="B275" s="47"/>
      <c r="C275" s="43" t="s">
        <v>110</v>
      </c>
      <c r="D275" s="48">
        <v>1</v>
      </c>
      <c r="E275" s="180">
        <v>44530</v>
      </c>
      <c r="F275" s="181">
        <v>1</v>
      </c>
      <c r="G275" s="181"/>
    </row>
    <row r="276" spans="2:7" ht="15" x14ac:dyDescent="0.25">
      <c r="B276" s="47"/>
      <c r="C276" s="43" t="s">
        <v>116</v>
      </c>
      <c r="D276" s="48">
        <v>1</v>
      </c>
      <c r="E276" s="180">
        <v>44530</v>
      </c>
      <c r="F276" s="181">
        <v>1</v>
      </c>
      <c r="G276" s="181"/>
    </row>
    <row r="277" spans="2:7" ht="15" x14ac:dyDescent="0.25">
      <c r="B277" s="47"/>
      <c r="C277" s="43" t="s">
        <v>310</v>
      </c>
      <c r="D277" s="48">
        <v>1</v>
      </c>
      <c r="E277" s="180">
        <v>44530</v>
      </c>
      <c r="F277" s="181">
        <v>1</v>
      </c>
      <c r="G277" s="181"/>
    </row>
    <row r="278" spans="2:7" s="24" customFormat="1" ht="15.75" customHeight="1" x14ac:dyDescent="0.25">
      <c r="B278" s="58"/>
      <c r="C278" s="60" t="s">
        <v>3</v>
      </c>
      <c r="D278" s="61">
        <f>SUM(D248:D277)</f>
        <v>66</v>
      </c>
      <c r="F278" s="182"/>
      <c r="G278" s="182"/>
    </row>
    <row r="279" spans="2:7" s="14" customFormat="1" ht="17.25" customHeight="1" x14ac:dyDescent="0.2">
      <c r="B279" s="232" t="s">
        <v>53</v>
      </c>
      <c r="C279" s="217"/>
      <c r="D279" s="228"/>
      <c r="F279" s="183"/>
      <c r="G279" s="183"/>
    </row>
    <row r="280" spans="2:7" ht="15" x14ac:dyDescent="0.25">
      <c r="B280" s="115"/>
      <c r="C280" s="42" t="s">
        <v>122</v>
      </c>
      <c r="D280" s="33">
        <v>1</v>
      </c>
      <c r="E280" s="180">
        <v>44530</v>
      </c>
      <c r="F280" s="181">
        <v>1</v>
      </c>
      <c r="G280" s="181"/>
    </row>
    <row r="281" spans="2:7" ht="15" x14ac:dyDescent="0.25">
      <c r="B281" s="19"/>
      <c r="C281" s="42" t="s">
        <v>46</v>
      </c>
      <c r="D281" s="33">
        <v>1</v>
      </c>
      <c r="E281" s="180">
        <v>44530</v>
      </c>
      <c r="F281" s="181">
        <v>1</v>
      </c>
      <c r="G281" s="181"/>
    </row>
    <row r="282" spans="2:7" ht="22.5" x14ac:dyDescent="0.25">
      <c r="B282" s="19"/>
      <c r="C282" s="71" t="s">
        <v>179</v>
      </c>
      <c r="D282" s="44">
        <v>2</v>
      </c>
      <c r="E282" s="180">
        <v>44530</v>
      </c>
      <c r="F282" s="181">
        <v>1</v>
      </c>
      <c r="G282" s="181"/>
    </row>
    <row r="283" spans="2:7" ht="15" x14ac:dyDescent="0.25">
      <c r="B283" s="19"/>
      <c r="C283" s="42" t="s">
        <v>178</v>
      </c>
      <c r="D283" s="33">
        <v>2</v>
      </c>
      <c r="E283" s="180">
        <v>44530</v>
      </c>
      <c r="F283" s="181">
        <v>1</v>
      </c>
      <c r="G283" s="181"/>
    </row>
    <row r="284" spans="2:7" ht="15" x14ac:dyDescent="0.25">
      <c r="B284" s="19"/>
      <c r="C284" s="42" t="s">
        <v>264</v>
      </c>
      <c r="D284" s="33">
        <v>1</v>
      </c>
      <c r="E284" s="180">
        <v>44530</v>
      </c>
      <c r="F284" s="181">
        <v>1</v>
      </c>
      <c r="G284" s="181"/>
    </row>
    <row r="285" spans="2:7" s="21" customFormat="1" ht="22.5" collapsed="1" x14ac:dyDescent="0.25">
      <c r="B285" s="19"/>
      <c r="C285" s="43" t="s">
        <v>187</v>
      </c>
      <c r="D285" s="45">
        <v>1</v>
      </c>
      <c r="E285" s="180">
        <v>44530</v>
      </c>
      <c r="F285" s="184">
        <v>1</v>
      </c>
      <c r="G285" s="184"/>
    </row>
    <row r="286" spans="2:7" s="21" customFormat="1" ht="15" x14ac:dyDescent="0.25">
      <c r="B286" s="19"/>
      <c r="C286" s="43" t="s">
        <v>186</v>
      </c>
      <c r="D286" s="45">
        <v>5</v>
      </c>
      <c r="E286" s="180">
        <v>44530</v>
      </c>
      <c r="F286" s="184">
        <v>1</v>
      </c>
      <c r="G286" s="184"/>
    </row>
    <row r="287" spans="2:7" s="165" customFormat="1" ht="15" x14ac:dyDescent="0.25">
      <c r="B287" s="19"/>
      <c r="C287" s="43" t="s">
        <v>283</v>
      </c>
      <c r="D287" s="48">
        <v>1</v>
      </c>
      <c r="E287" s="180">
        <v>44530</v>
      </c>
      <c r="F287" s="187">
        <v>1</v>
      </c>
      <c r="G287" s="187"/>
    </row>
    <row r="288" spans="2:7" s="165" customFormat="1" ht="15" x14ac:dyDescent="0.25">
      <c r="B288" s="19"/>
      <c r="C288" s="43" t="s">
        <v>105</v>
      </c>
      <c r="D288" s="48">
        <v>1</v>
      </c>
      <c r="E288" s="180">
        <v>44530</v>
      </c>
      <c r="F288" s="187">
        <v>1</v>
      </c>
      <c r="G288" s="187"/>
    </row>
    <row r="289" spans="2:7" s="21" customFormat="1" ht="15" x14ac:dyDescent="0.25">
      <c r="B289" s="19"/>
      <c r="C289" s="43" t="s">
        <v>228</v>
      </c>
      <c r="D289" s="45">
        <v>1</v>
      </c>
      <c r="E289" s="180">
        <v>44530</v>
      </c>
      <c r="F289" s="184">
        <v>1</v>
      </c>
      <c r="G289" s="184"/>
    </row>
    <row r="290" spans="2:7" s="21" customFormat="1" ht="15" x14ac:dyDescent="0.25">
      <c r="B290" s="19"/>
      <c r="C290" s="43" t="s">
        <v>286</v>
      </c>
      <c r="D290" s="45">
        <v>1</v>
      </c>
      <c r="E290" s="180">
        <v>44530</v>
      </c>
      <c r="F290" s="184">
        <v>1</v>
      </c>
      <c r="G290" s="184"/>
    </row>
    <row r="291" spans="2:7" s="21" customFormat="1" ht="15" x14ac:dyDescent="0.25">
      <c r="B291" s="19"/>
      <c r="C291" s="43" t="s">
        <v>380</v>
      </c>
      <c r="D291" s="45">
        <v>1</v>
      </c>
      <c r="E291" s="180">
        <v>44530</v>
      </c>
      <c r="F291" s="184">
        <v>1</v>
      </c>
      <c r="G291" s="184"/>
    </row>
    <row r="292" spans="2:7" ht="15" x14ac:dyDescent="0.25">
      <c r="B292" s="19"/>
      <c r="C292" s="42" t="s">
        <v>246</v>
      </c>
      <c r="D292" s="33">
        <v>1</v>
      </c>
      <c r="E292" s="180">
        <v>44530</v>
      </c>
      <c r="F292" s="181">
        <v>1</v>
      </c>
      <c r="G292" s="181"/>
    </row>
    <row r="293" spans="2:7" s="21" customFormat="1" ht="15" x14ac:dyDescent="0.25">
      <c r="B293" s="19"/>
      <c r="C293" s="43" t="s">
        <v>47</v>
      </c>
      <c r="D293" s="45">
        <v>1</v>
      </c>
      <c r="E293" s="180">
        <v>44530</v>
      </c>
      <c r="F293" s="184">
        <v>1</v>
      </c>
      <c r="G293" s="184"/>
    </row>
    <row r="294" spans="2:7" ht="15" x14ac:dyDescent="0.25">
      <c r="B294" s="19"/>
      <c r="C294" s="42" t="s">
        <v>24</v>
      </c>
      <c r="D294" s="33">
        <v>3</v>
      </c>
      <c r="E294" s="180">
        <v>44530</v>
      </c>
      <c r="F294" s="181">
        <v>1</v>
      </c>
      <c r="G294" s="181" t="s">
        <v>445</v>
      </c>
    </row>
    <row r="295" spans="2:7" s="165" customFormat="1" ht="15" x14ac:dyDescent="0.25">
      <c r="B295" s="19"/>
      <c r="C295" s="43" t="s">
        <v>54</v>
      </c>
      <c r="D295" s="48">
        <v>1</v>
      </c>
      <c r="E295" s="180">
        <v>44530</v>
      </c>
      <c r="F295" s="187">
        <v>1</v>
      </c>
      <c r="G295" s="187"/>
    </row>
    <row r="296" spans="2:7" s="21" customFormat="1" ht="15" x14ac:dyDescent="0.25">
      <c r="B296" s="19"/>
      <c r="C296" s="42" t="s">
        <v>358</v>
      </c>
      <c r="D296" s="33">
        <v>1</v>
      </c>
      <c r="E296" s="180">
        <v>44530</v>
      </c>
      <c r="F296" s="184">
        <v>1</v>
      </c>
      <c r="G296" s="184"/>
    </row>
    <row r="297" spans="2:7" ht="22.5" x14ac:dyDescent="0.25">
      <c r="B297" s="19"/>
      <c r="C297" s="42" t="s">
        <v>303</v>
      </c>
      <c r="D297" s="33">
        <v>3</v>
      </c>
      <c r="E297" s="180">
        <v>44530</v>
      </c>
      <c r="F297" s="181">
        <v>1</v>
      </c>
      <c r="G297" s="181"/>
    </row>
    <row r="298" spans="2:7" ht="22.5" x14ac:dyDescent="0.25">
      <c r="B298" s="19"/>
      <c r="C298" s="42" t="s">
        <v>32</v>
      </c>
      <c r="D298" s="33">
        <v>9</v>
      </c>
      <c r="E298" s="180">
        <v>44530</v>
      </c>
      <c r="F298" s="181">
        <v>1</v>
      </c>
      <c r="G298" s="181"/>
    </row>
    <row r="299" spans="2:7" ht="22.5" x14ac:dyDescent="0.25">
      <c r="B299" s="19"/>
      <c r="C299" s="42" t="s">
        <v>33</v>
      </c>
      <c r="D299" s="33">
        <v>8</v>
      </c>
      <c r="E299" s="180">
        <v>44530</v>
      </c>
      <c r="F299" s="181">
        <v>1</v>
      </c>
      <c r="G299" s="181"/>
    </row>
    <row r="300" spans="2:7" ht="22.5" x14ac:dyDescent="0.25">
      <c r="B300" s="19"/>
      <c r="C300" s="43" t="s">
        <v>34</v>
      </c>
      <c r="D300" s="44">
        <v>5</v>
      </c>
      <c r="E300" s="180">
        <v>44530</v>
      </c>
      <c r="F300" s="181">
        <v>1</v>
      </c>
      <c r="G300" s="181"/>
    </row>
    <row r="301" spans="2:7" ht="15" x14ac:dyDescent="0.25">
      <c r="B301" s="19"/>
      <c r="C301" s="42" t="s">
        <v>305</v>
      </c>
      <c r="D301" s="33">
        <v>1</v>
      </c>
      <c r="E301" s="180">
        <v>44530</v>
      </c>
      <c r="F301" s="181">
        <v>1</v>
      </c>
      <c r="G301" s="181"/>
    </row>
    <row r="302" spans="2:7" ht="15" x14ac:dyDescent="0.25">
      <c r="B302" s="19"/>
      <c r="C302" s="42" t="s">
        <v>253</v>
      </c>
      <c r="D302" s="33">
        <v>1</v>
      </c>
      <c r="E302" s="180">
        <v>44530</v>
      </c>
      <c r="F302" s="181">
        <v>1</v>
      </c>
      <c r="G302" s="181"/>
    </row>
    <row r="303" spans="2:7" ht="15" x14ac:dyDescent="0.25">
      <c r="B303" s="19"/>
      <c r="C303" s="42" t="s">
        <v>254</v>
      </c>
      <c r="D303" s="33">
        <v>11</v>
      </c>
      <c r="E303" s="180">
        <v>44530</v>
      </c>
      <c r="F303" s="181">
        <v>1</v>
      </c>
      <c r="G303" s="181"/>
    </row>
    <row r="304" spans="2:7" ht="15" x14ac:dyDescent="0.25">
      <c r="B304" s="19"/>
      <c r="C304" s="42" t="s">
        <v>304</v>
      </c>
      <c r="D304" s="33">
        <v>5</v>
      </c>
      <c r="E304" s="180">
        <v>44530</v>
      </c>
      <c r="F304" s="181">
        <v>1</v>
      </c>
      <c r="G304" s="181"/>
    </row>
    <row r="305" spans="2:7" s="21" customFormat="1" ht="15" x14ac:dyDescent="0.25">
      <c r="B305" s="19"/>
      <c r="C305" s="43" t="s">
        <v>67</v>
      </c>
      <c r="D305" s="45">
        <v>25</v>
      </c>
      <c r="E305" s="180">
        <v>44530</v>
      </c>
      <c r="F305" s="184">
        <v>1</v>
      </c>
      <c r="G305" s="184"/>
    </row>
    <row r="306" spans="2:7" s="21" customFormat="1" ht="15" x14ac:dyDescent="0.25">
      <c r="B306" s="19"/>
      <c r="C306" s="43" t="s">
        <v>68</v>
      </c>
      <c r="D306" s="45">
        <v>6</v>
      </c>
      <c r="E306" s="180">
        <v>44530</v>
      </c>
      <c r="F306" s="184">
        <v>1</v>
      </c>
      <c r="G306" s="184"/>
    </row>
    <row r="307" spans="2:7" s="21" customFormat="1" ht="15" x14ac:dyDescent="0.25">
      <c r="B307" s="19"/>
      <c r="C307" s="43" t="s">
        <v>69</v>
      </c>
      <c r="D307" s="45">
        <v>3</v>
      </c>
      <c r="E307" s="180">
        <v>44530</v>
      </c>
      <c r="F307" s="184">
        <v>1</v>
      </c>
      <c r="G307" s="184"/>
    </row>
    <row r="308" spans="2:7" ht="15" x14ac:dyDescent="0.25">
      <c r="B308" s="19"/>
      <c r="C308" s="42" t="s">
        <v>38</v>
      </c>
      <c r="D308" s="33">
        <v>5</v>
      </c>
      <c r="E308" s="180">
        <v>44530</v>
      </c>
      <c r="F308" s="181">
        <v>1</v>
      </c>
      <c r="G308" s="181"/>
    </row>
    <row r="309" spans="2:7" s="21" customFormat="1" ht="15" x14ac:dyDescent="0.25">
      <c r="B309" s="19"/>
      <c r="C309" s="43" t="s">
        <v>39</v>
      </c>
      <c r="D309" s="45">
        <v>6</v>
      </c>
      <c r="E309" s="180">
        <v>44530</v>
      </c>
      <c r="F309" s="184">
        <v>1</v>
      </c>
      <c r="G309" s="184"/>
    </row>
    <row r="310" spans="2:7" ht="15" x14ac:dyDescent="0.25">
      <c r="B310" s="19"/>
      <c r="C310" s="42" t="s">
        <v>35</v>
      </c>
      <c r="D310" s="33">
        <v>4</v>
      </c>
      <c r="E310" s="180">
        <v>44530</v>
      </c>
      <c r="F310" s="181">
        <v>1</v>
      </c>
      <c r="G310" s="181"/>
    </row>
    <row r="311" spans="2:7" s="21" customFormat="1" ht="15" x14ac:dyDescent="0.25">
      <c r="B311" s="19"/>
      <c r="C311" s="43" t="s">
        <v>40</v>
      </c>
      <c r="D311" s="45">
        <v>1</v>
      </c>
      <c r="E311" s="180">
        <v>44530</v>
      </c>
      <c r="F311" s="184">
        <v>1</v>
      </c>
      <c r="G311" s="184"/>
    </row>
    <row r="312" spans="2:7" ht="15" x14ac:dyDescent="0.25">
      <c r="B312" s="19"/>
      <c r="C312" s="43" t="s">
        <v>52</v>
      </c>
      <c r="D312" s="48">
        <v>1</v>
      </c>
      <c r="E312" s="180">
        <v>44530</v>
      </c>
      <c r="F312" s="181">
        <v>1</v>
      </c>
      <c r="G312" s="181"/>
    </row>
    <row r="313" spans="2:7" s="165" customFormat="1" ht="15" x14ac:dyDescent="0.25">
      <c r="B313" s="19"/>
      <c r="C313" s="43" t="s">
        <v>157</v>
      </c>
      <c r="D313" s="48">
        <v>4</v>
      </c>
      <c r="E313" s="180">
        <v>44530</v>
      </c>
      <c r="F313" s="187">
        <v>1</v>
      </c>
      <c r="G313" s="187"/>
    </row>
    <row r="314" spans="2:7" s="165" customFormat="1" ht="15" x14ac:dyDescent="0.25">
      <c r="B314" s="19"/>
      <c r="C314" s="43" t="s">
        <v>171</v>
      </c>
      <c r="D314" s="48">
        <v>1</v>
      </c>
      <c r="E314" s="180">
        <v>44530</v>
      </c>
      <c r="F314" s="187">
        <v>1</v>
      </c>
      <c r="G314" s="187"/>
    </row>
    <row r="315" spans="2:7" ht="12.75" customHeight="1" x14ac:dyDescent="0.25">
      <c r="B315" s="19"/>
      <c r="C315" s="43" t="s">
        <v>110</v>
      </c>
      <c r="D315" s="48">
        <v>2</v>
      </c>
      <c r="E315" s="180">
        <v>44530</v>
      </c>
      <c r="F315" s="181">
        <v>1</v>
      </c>
      <c r="G315" s="181" t="s">
        <v>445</v>
      </c>
    </row>
    <row r="316" spans="2:7" s="165" customFormat="1" ht="15" x14ac:dyDescent="0.25">
      <c r="B316" s="19"/>
      <c r="C316" s="43" t="s">
        <v>266</v>
      </c>
      <c r="D316" s="48">
        <v>1</v>
      </c>
      <c r="E316" s="180">
        <v>44530</v>
      </c>
      <c r="F316" s="187">
        <v>1</v>
      </c>
      <c r="G316" s="187"/>
    </row>
    <row r="317" spans="2:7" s="165" customFormat="1" ht="15" x14ac:dyDescent="0.25">
      <c r="B317" s="19"/>
      <c r="C317" s="43" t="s">
        <v>116</v>
      </c>
      <c r="D317" s="48">
        <v>1</v>
      </c>
      <c r="E317" s="180">
        <v>44530</v>
      </c>
      <c r="F317" s="187">
        <v>1</v>
      </c>
      <c r="G317" s="187"/>
    </row>
    <row r="318" spans="2:7" s="165" customFormat="1" ht="15" x14ac:dyDescent="0.25">
      <c r="B318" s="19"/>
      <c r="C318" s="43" t="s">
        <v>215</v>
      </c>
      <c r="D318" s="48">
        <v>1</v>
      </c>
      <c r="E318" s="180">
        <v>44530</v>
      </c>
      <c r="F318" s="187">
        <v>1</v>
      </c>
      <c r="G318" s="187"/>
    </row>
    <row r="319" spans="2:7" s="165" customFormat="1" ht="15" x14ac:dyDescent="0.25">
      <c r="B319" s="19"/>
      <c r="C319" s="43" t="s">
        <v>103</v>
      </c>
      <c r="D319" s="48">
        <v>3</v>
      </c>
      <c r="E319" s="180">
        <v>44530</v>
      </c>
      <c r="F319" s="187">
        <v>1</v>
      </c>
      <c r="G319" s="187"/>
    </row>
    <row r="320" spans="2:7" s="24" customFormat="1" ht="15.75" customHeight="1" x14ac:dyDescent="0.25">
      <c r="B320" s="58"/>
      <c r="C320" s="60" t="s">
        <v>3</v>
      </c>
      <c r="D320" s="61">
        <f>SUM(D280:D319)</f>
        <v>132</v>
      </c>
      <c r="F320" s="182"/>
      <c r="G320" s="182"/>
    </row>
    <row r="321" spans="2:7" ht="20.25" customHeight="1" x14ac:dyDescent="0.25">
      <c r="B321" s="210" t="s">
        <v>382</v>
      </c>
      <c r="C321" s="211"/>
      <c r="D321" s="41">
        <f>D106+D113+D118+D151+D188+D219+D243+D246+D278+D320</f>
        <v>552</v>
      </c>
      <c r="F321" s="181"/>
      <c r="G321" s="181"/>
    </row>
    <row r="322" spans="2:7" ht="18.75" customHeight="1" x14ac:dyDescent="0.25">
      <c r="B322" s="212" t="s">
        <v>25</v>
      </c>
      <c r="C322" s="213"/>
      <c r="D322" s="213"/>
      <c r="F322" s="181"/>
      <c r="G322" s="181"/>
    </row>
    <row r="323" spans="2:7" s="14" customFormat="1" ht="15" customHeight="1" x14ac:dyDescent="0.2">
      <c r="B323" s="216" t="s">
        <v>2</v>
      </c>
      <c r="C323" s="217"/>
      <c r="D323" s="217"/>
      <c r="F323" s="183"/>
      <c r="G323" s="183"/>
    </row>
    <row r="324" spans="2:7" ht="15" x14ac:dyDescent="0.25">
      <c r="B324" s="19"/>
      <c r="C324" s="31" t="s">
        <v>26</v>
      </c>
      <c r="D324" s="30">
        <v>1</v>
      </c>
      <c r="E324" s="180">
        <v>44530</v>
      </c>
      <c r="F324" s="181">
        <v>1</v>
      </c>
      <c r="G324" s="181"/>
    </row>
    <row r="325" spans="2:7" ht="15" x14ac:dyDescent="0.25">
      <c r="B325" s="19" t="s">
        <v>296</v>
      </c>
      <c r="C325" s="31" t="s">
        <v>159</v>
      </c>
      <c r="D325" s="30">
        <v>1</v>
      </c>
      <c r="E325" s="180">
        <v>44530</v>
      </c>
      <c r="F325" s="181">
        <v>1</v>
      </c>
      <c r="G325" s="181"/>
    </row>
    <row r="326" spans="2:7" ht="15" x14ac:dyDescent="0.25">
      <c r="B326" s="19"/>
      <c r="C326" s="31" t="s">
        <v>159</v>
      </c>
      <c r="D326" s="30">
        <v>2</v>
      </c>
      <c r="E326" s="180">
        <v>44530</v>
      </c>
      <c r="F326" s="181">
        <v>1</v>
      </c>
      <c r="G326" s="181" t="s">
        <v>445</v>
      </c>
    </row>
    <row r="327" spans="2:7" s="24" customFormat="1" ht="15.75" customHeight="1" x14ac:dyDescent="0.25">
      <c r="B327" s="34"/>
      <c r="C327" s="35" t="s">
        <v>3</v>
      </c>
      <c r="D327" s="36">
        <f>SUM(D324:D326)</f>
        <v>4</v>
      </c>
      <c r="F327" s="182"/>
      <c r="G327" s="182"/>
    </row>
    <row r="328" spans="2:7" s="14" customFormat="1" ht="15" customHeight="1" x14ac:dyDescent="0.2">
      <c r="B328" s="216" t="s">
        <v>27</v>
      </c>
      <c r="C328" s="217"/>
      <c r="D328" s="217"/>
      <c r="F328" s="183"/>
      <c r="G328" s="183"/>
    </row>
    <row r="329" spans="2:7" ht="15" x14ac:dyDescent="0.25">
      <c r="B329" s="19"/>
      <c r="C329" s="31" t="s">
        <v>180</v>
      </c>
      <c r="D329" s="30">
        <v>1</v>
      </c>
      <c r="E329" s="180">
        <v>44530</v>
      </c>
      <c r="F329" s="181">
        <v>1</v>
      </c>
      <c r="G329" s="181"/>
    </row>
    <row r="330" spans="2:7" ht="15" x14ac:dyDescent="0.25">
      <c r="B330" s="19"/>
      <c r="C330" s="31" t="s">
        <v>5</v>
      </c>
      <c r="D330" s="30">
        <v>1</v>
      </c>
      <c r="E330" s="180">
        <v>44530</v>
      </c>
      <c r="F330" s="181">
        <v>1</v>
      </c>
      <c r="G330" s="181"/>
    </row>
    <row r="331" spans="2:7" ht="15" x14ac:dyDescent="0.25">
      <c r="B331" s="19"/>
      <c r="C331" s="31" t="s">
        <v>6</v>
      </c>
      <c r="D331" s="30">
        <v>1</v>
      </c>
      <c r="E331" s="180">
        <v>44530</v>
      </c>
      <c r="F331" s="181">
        <v>1</v>
      </c>
      <c r="G331" s="181"/>
    </row>
    <row r="332" spans="2:7" s="24" customFormat="1" ht="15.75" customHeight="1" x14ac:dyDescent="0.25">
      <c r="B332" s="34"/>
      <c r="C332" s="35" t="s">
        <v>3</v>
      </c>
      <c r="D332" s="36">
        <f>SUM(D329:D331)</f>
        <v>3</v>
      </c>
      <c r="E332" s="180">
        <v>44530</v>
      </c>
      <c r="F332" s="182"/>
      <c r="G332" s="182"/>
    </row>
    <row r="333" spans="2:7" s="14" customFormat="1" ht="15" customHeight="1" x14ac:dyDescent="0.2">
      <c r="B333" s="216" t="s">
        <v>28</v>
      </c>
      <c r="C333" s="217"/>
      <c r="D333" s="217"/>
      <c r="F333" s="183"/>
      <c r="G333" s="183"/>
    </row>
    <row r="334" spans="2:7" ht="15" x14ac:dyDescent="0.25">
      <c r="B334" s="19"/>
      <c r="C334" s="31" t="s">
        <v>4</v>
      </c>
      <c r="D334" s="30">
        <v>1</v>
      </c>
      <c r="E334" s="180">
        <v>44530</v>
      </c>
      <c r="F334" s="181">
        <v>1</v>
      </c>
      <c r="G334" s="181"/>
    </row>
    <row r="335" spans="2:7" ht="15" x14ac:dyDescent="0.25">
      <c r="B335" s="19" t="s">
        <v>296</v>
      </c>
      <c r="C335" s="31" t="s">
        <v>16</v>
      </c>
      <c r="D335" s="30">
        <v>1</v>
      </c>
      <c r="E335" s="180">
        <v>44530</v>
      </c>
      <c r="F335" s="181">
        <v>1</v>
      </c>
      <c r="G335" s="181"/>
    </row>
    <row r="336" spans="2:7" ht="15" x14ac:dyDescent="0.25">
      <c r="B336" s="19"/>
      <c r="C336" s="31" t="s">
        <v>188</v>
      </c>
      <c r="D336" s="30">
        <v>1</v>
      </c>
      <c r="E336" s="180">
        <v>44530</v>
      </c>
      <c r="F336" s="181">
        <v>1</v>
      </c>
      <c r="G336" s="181"/>
    </row>
    <row r="337" spans="2:7" ht="15" x14ac:dyDescent="0.25">
      <c r="B337" s="19"/>
      <c r="C337" s="31" t="s">
        <v>29</v>
      </c>
      <c r="D337" s="30">
        <v>1</v>
      </c>
      <c r="E337" s="180">
        <v>44530</v>
      </c>
      <c r="F337" s="181">
        <v>1</v>
      </c>
      <c r="G337" s="181"/>
    </row>
    <row r="338" spans="2:7" ht="15" x14ac:dyDescent="0.25">
      <c r="B338" s="19"/>
      <c r="C338" s="31" t="s">
        <v>284</v>
      </c>
      <c r="D338" s="30">
        <v>1</v>
      </c>
      <c r="E338" s="180">
        <v>44530</v>
      </c>
      <c r="F338" s="181">
        <v>1</v>
      </c>
      <c r="G338" s="181"/>
    </row>
    <row r="339" spans="2:7" ht="15" x14ac:dyDescent="0.25">
      <c r="B339" s="19"/>
      <c r="C339" s="31" t="s">
        <v>324</v>
      </c>
      <c r="D339" s="30">
        <v>1</v>
      </c>
      <c r="E339" s="180">
        <v>44530</v>
      </c>
      <c r="F339" s="181">
        <v>1</v>
      </c>
      <c r="G339" s="181"/>
    </row>
    <row r="340" spans="2:7" ht="15" x14ac:dyDescent="0.25">
      <c r="B340" s="19" t="s">
        <v>296</v>
      </c>
      <c r="C340" s="31" t="s">
        <v>246</v>
      </c>
      <c r="D340" s="30">
        <v>2</v>
      </c>
      <c r="E340" s="180">
        <v>44530</v>
      </c>
      <c r="F340" s="181">
        <v>1</v>
      </c>
      <c r="G340" s="181" t="s">
        <v>445</v>
      </c>
    </row>
    <row r="341" spans="2:7" s="24" customFormat="1" ht="15.75" customHeight="1" x14ac:dyDescent="0.25">
      <c r="B341" s="34"/>
      <c r="C341" s="35" t="s">
        <v>3</v>
      </c>
      <c r="D341" s="36">
        <f>SUM(D334:D340)</f>
        <v>8</v>
      </c>
      <c r="F341" s="182"/>
      <c r="G341" s="182"/>
    </row>
    <row r="342" spans="2:7" s="14" customFormat="1" ht="12.75" customHeight="1" x14ac:dyDescent="0.2">
      <c r="B342" s="216" t="s">
        <v>428</v>
      </c>
      <c r="C342" s="217"/>
      <c r="D342" s="217"/>
      <c r="F342" s="183"/>
      <c r="G342" s="183"/>
    </row>
    <row r="343" spans="2:7" ht="15" x14ac:dyDescent="0.25">
      <c r="B343" s="19"/>
      <c r="C343" s="31" t="s">
        <v>46</v>
      </c>
      <c r="D343" s="30">
        <v>1</v>
      </c>
      <c r="E343" s="180">
        <v>44530</v>
      </c>
      <c r="F343" s="181">
        <v>1</v>
      </c>
      <c r="G343" s="181"/>
    </row>
    <row r="344" spans="2:7" ht="22.5" x14ac:dyDescent="0.25">
      <c r="B344" s="19"/>
      <c r="C344" s="31" t="s">
        <v>179</v>
      </c>
      <c r="D344" s="30">
        <v>1</v>
      </c>
      <c r="E344" s="180">
        <v>44530</v>
      </c>
      <c r="F344" s="181">
        <v>1</v>
      </c>
      <c r="G344" s="181"/>
    </row>
    <row r="345" spans="2:7" ht="15" x14ac:dyDescent="0.25">
      <c r="B345" s="19"/>
      <c r="C345" s="31" t="s">
        <v>260</v>
      </c>
      <c r="D345" s="30">
        <v>2</v>
      </c>
      <c r="E345" s="180">
        <v>44530</v>
      </c>
      <c r="F345" s="181">
        <v>1</v>
      </c>
      <c r="G345" s="181" t="s">
        <v>445</v>
      </c>
    </row>
    <row r="346" spans="2:7" ht="15" x14ac:dyDescent="0.25">
      <c r="B346" s="19"/>
      <c r="C346" s="31" t="s">
        <v>439</v>
      </c>
      <c r="D346" s="30">
        <v>1</v>
      </c>
      <c r="E346" s="180">
        <v>44530</v>
      </c>
      <c r="F346" s="181">
        <v>1</v>
      </c>
      <c r="G346" s="181"/>
    </row>
    <row r="347" spans="2:7" ht="15" x14ac:dyDescent="0.25">
      <c r="B347" s="19"/>
      <c r="C347" s="31" t="s">
        <v>267</v>
      </c>
      <c r="D347" s="30">
        <v>1</v>
      </c>
      <c r="E347" s="180">
        <v>44530</v>
      </c>
      <c r="F347" s="181">
        <v>1</v>
      </c>
      <c r="G347" s="181"/>
    </row>
    <row r="348" spans="2:7" ht="15" x14ac:dyDescent="0.25">
      <c r="B348" s="19"/>
      <c r="C348" s="31" t="s">
        <v>435</v>
      </c>
      <c r="D348" s="30">
        <v>1</v>
      </c>
      <c r="E348" s="180">
        <v>44530</v>
      </c>
      <c r="F348" s="181">
        <v>1</v>
      </c>
      <c r="G348" s="181"/>
    </row>
    <row r="349" spans="2:7" s="21" customFormat="1" ht="23.25" customHeight="1" x14ac:dyDescent="0.25">
      <c r="B349" s="19"/>
      <c r="C349" s="43" t="s">
        <v>303</v>
      </c>
      <c r="D349" s="45">
        <v>10</v>
      </c>
      <c r="E349" s="180">
        <v>44530</v>
      </c>
      <c r="F349" s="184">
        <v>1</v>
      </c>
      <c r="G349" s="184"/>
    </row>
    <row r="350" spans="2:7" s="21" customFormat="1" ht="22.5" x14ac:dyDescent="0.25">
      <c r="B350" s="19"/>
      <c r="C350" s="43" t="s">
        <v>257</v>
      </c>
      <c r="D350" s="45">
        <v>20</v>
      </c>
      <c r="E350" s="180">
        <v>44530</v>
      </c>
      <c r="F350" s="184">
        <v>1</v>
      </c>
      <c r="G350" s="184"/>
    </row>
    <row r="351" spans="2:7" s="21" customFormat="1" ht="23.25" customHeight="1" x14ac:dyDescent="0.25">
      <c r="B351" s="19"/>
      <c r="C351" s="43" t="s">
        <v>33</v>
      </c>
      <c r="D351" s="45">
        <v>8</v>
      </c>
      <c r="E351" s="180">
        <v>44530</v>
      </c>
      <c r="F351" s="184">
        <v>1</v>
      </c>
      <c r="G351" s="184"/>
    </row>
    <row r="352" spans="2:7" s="21" customFormat="1" ht="23.25" customHeight="1" outlineLevel="1" x14ac:dyDescent="0.25">
      <c r="B352" s="19"/>
      <c r="C352" s="31" t="s">
        <v>43</v>
      </c>
      <c r="D352" s="70">
        <v>1</v>
      </c>
      <c r="E352" s="180">
        <v>44530</v>
      </c>
      <c r="F352" s="184">
        <v>1</v>
      </c>
      <c r="G352" s="184"/>
    </row>
    <row r="353" spans="2:7" ht="15" x14ac:dyDescent="0.25">
      <c r="B353" s="19"/>
      <c r="C353" s="42" t="s">
        <v>39</v>
      </c>
      <c r="D353" s="70">
        <v>3</v>
      </c>
      <c r="E353" s="180">
        <v>44530</v>
      </c>
      <c r="F353" s="181">
        <v>1</v>
      </c>
      <c r="G353" s="181"/>
    </row>
    <row r="354" spans="2:7" s="24" customFormat="1" ht="15.75" customHeight="1" x14ac:dyDescent="0.25">
      <c r="B354" s="34"/>
      <c r="C354" s="60" t="s">
        <v>3</v>
      </c>
      <c r="D354" s="61">
        <f>SUM(D350:D353)</f>
        <v>32</v>
      </c>
      <c r="F354" s="182"/>
      <c r="G354" s="182"/>
    </row>
    <row r="355" spans="2:7" s="14" customFormat="1" ht="12.75" customHeight="1" x14ac:dyDescent="0.2">
      <c r="B355" s="216" t="s">
        <v>72</v>
      </c>
      <c r="C355" s="217"/>
      <c r="D355" s="217"/>
      <c r="F355" s="183"/>
      <c r="G355" s="183"/>
    </row>
    <row r="356" spans="2:7" ht="22.5" x14ac:dyDescent="0.25">
      <c r="B356" s="19"/>
      <c r="C356" s="31" t="s">
        <v>179</v>
      </c>
      <c r="D356" s="30">
        <v>1</v>
      </c>
      <c r="E356" s="180">
        <v>44530</v>
      </c>
      <c r="F356" s="181">
        <v>1</v>
      </c>
      <c r="G356" s="181"/>
    </row>
    <row r="357" spans="2:7" ht="15" x14ac:dyDescent="0.25">
      <c r="B357" s="19"/>
      <c r="C357" s="31" t="s">
        <v>260</v>
      </c>
      <c r="D357" s="30">
        <v>4</v>
      </c>
      <c r="E357" s="180">
        <v>44530</v>
      </c>
      <c r="F357" s="181">
        <v>1</v>
      </c>
      <c r="G357" s="181" t="s">
        <v>445</v>
      </c>
    </row>
    <row r="358" spans="2:7" ht="15" x14ac:dyDescent="0.25">
      <c r="B358" s="19"/>
      <c r="C358" s="31" t="s">
        <v>431</v>
      </c>
      <c r="D358" s="30">
        <v>1</v>
      </c>
      <c r="E358" s="180">
        <v>44530</v>
      </c>
      <c r="F358" s="181">
        <v>1</v>
      </c>
      <c r="G358" s="181"/>
    </row>
    <row r="359" spans="2:7" ht="15" x14ac:dyDescent="0.25">
      <c r="B359" s="19"/>
      <c r="C359" s="31" t="s">
        <v>440</v>
      </c>
      <c r="D359" s="30">
        <v>1</v>
      </c>
      <c r="E359" s="180">
        <v>44530</v>
      </c>
      <c r="F359" s="181">
        <v>1</v>
      </c>
      <c r="G359" s="181"/>
    </row>
    <row r="360" spans="2:7" ht="15" x14ac:dyDescent="0.25">
      <c r="B360" s="19"/>
      <c r="C360" s="31" t="s">
        <v>54</v>
      </c>
      <c r="D360" s="39">
        <v>1</v>
      </c>
      <c r="E360" s="180">
        <v>44530</v>
      </c>
      <c r="F360" s="181">
        <v>1</v>
      </c>
      <c r="G360" s="181"/>
    </row>
    <row r="361" spans="2:7" ht="22.5" x14ac:dyDescent="0.25">
      <c r="B361" s="19"/>
      <c r="C361" s="31" t="s">
        <v>303</v>
      </c>
      <c r="D361" s="39">
        <v>2</v>
      </c>
      <c r="E361" s="180">
        <v>44530</v>
      </c>
      <c r="F361" s="181">
        <v>1</v>
      </c>
      <c r="G361" s="181"/>
    </row>
    <row r="362" spans="2:7" s="21" customFormat="1" ht="23.25" customHeight="1" x14ac:dyDescent="0.25">
      <c r="B362" s="19"/>
      <c r="C362" s="32" t="s">
        <v>257</v>
      </c>
      <c r="D362" s="39">
        <v>8</v>
      </c>
      <c r="E362" s="180">
        <v>44530</v>
      </c>
      <c r="F362" s="184">
        <v>1</v>
      </c>
      <c r="G362" s="184"/>
    </row>
    <row r="363" spans="2:7" s="21" customFormat="1" ht="23.25" customHeight="1" x14ac:dyDescent="0.25">
      <c r="B363" s="19"/>
      <c r="C363" s="32" t="s">
        <v>33</v>
      </c>
      <c r="D363" s="39">
        <v>6</v>
      </c>
      <c r="E363" s="180">
        <v>44530</v>
      </c>
      <c r="F363" s="184">
        <v>1</v>
      </c>
      <c r="G363" s="184"/>
    </row>
    <row r="364" spans="2:7" s="21" customFormat="1" ht="22.5" x14ac:dyDescent="0.25">
      <c r="B364" s="19"/>
      <c r="C364" s="32" t="s">
        <v>34</v>
      </c>
      <c r="D364" s="70">
        <v>19</v>
      </c>
      <c r="E364" s="180">
        <v>44530</v>
      </c>
      <c r="F364" s="184">
        <v>1</v>
      </c>
      <c r="G364" s="184"/>
    </row>
    <row r="365" spans="2:7" ht="15" x14ac:dyDescent="0.25">
      <c r="B365" s="19"/>
      <c r="C365" s="31" t="s">
        <v>38</v>
      </c>
      <c r="D365" s="54">
        <v>3</v>
      </c>
      <c r="E365" s="180">
        <v>44530</v>
      </c>
      <c r="F365" s="181">
        <v>1</v>
      </c>
      <c r="G365" s="181"/>
    </row>
    <row r="366" spans="2:7" ht="15" x14ac:dyDescent="0.25">
      <c r="B366" s="19"/>
      <c r="C366" s="31" t="s">
        <v>39</v>
      </c>
      <c r="D366" s="54">
        <v>3</v>
      </c>
      <c r="E366" s="180">
        <v>44530</v>
      </c>
      <c r="F366" s="181">
        <v>1</v>
      </c>
      <c r="G366" s="181"/>
    </row>
    <row r="367" spans="2:7" ht="15" x14ac:dyDescent="0.25">
      <c r="B367" s="19"/>
      <c r="C367" s="31" t="s">
        <v>35</v>
      </c>
      <c r="D367" s="54">
        <v>2</v>
      </c>
      <c r="E367" s="180">
        <v>44530</v>
      </c>
      <c r="F367" s="181">
        <v>1</v>
      </c>
      <c r="G367" s="181"/>
    </row>
    <row r="368" spans="2:7" ht="15" x14ac:dyDescent="0.25">
      <c r="B368" s="19"/>
      <c r="C368" s="31" t="s">
        <v>41</v>
      </c>
      <c r="D368" s="54">
        <v>3</v>
      </c>
      <c r="E368" s="180">
        <v>44530</v>
      </c>
      <c r="F368" s="181">
        <v>1</v>
      </c>
      <c r="G368" s="181"/>
    </row>
    <row r="369" spans="2:7" ht="15" x14ac:dyDescent="0.25">
      <c r="B369" s="19"/>
      <c r="C369" s="31" t="s">
        <v>43</v>
      </c>
      <c r="D369" s="54">
        <v>1</v>
      </c>
      <c r="E369" s="180">
        <v>44530</v>
      </c>
      <c r="F369" s="181">
        <v>1</v>
      </c>
      <c r="G369" s="181"/>
    </row>
    <row r="370" spans="2:7" ht="15" x14ac:dyDescent="0.25">
      <c r="B370" s="19"/>
      <c r="C370" s="31" t="s">
        <v>36</v>
      </c>
      <c r="D370" s="54">
        <v>2</v>
      </c>
      <c r="E370" s="180">
        <v>44530</v>
      </c>
      <c r="F370" s="181">
        <v>1</v>
      </c>
      <c r="G370" s="181"/>
    </row>
    <row r="371" spans="2:7" s="24" customFormat="1" ht="15.75" customHeight="1" x14ac:dyDescent="0.25">
      <c r="B371" s="34"/>
      <c r="C371" s="35" t="s">
        <v>3</v>
      </c>
      <c r="D371" s="36">
        <f>SUM(D356:D370)</f>
        <v>57</v>
      </c>
      <c r="F371" s="182"/>
      <c r="G371" s="182"/>
    </row>
    <row r="372" spans="2:7" s="14" customFormat="1" ht="12.75" customHeight="1" x14ac:dyDescent="0.2">
      <c r="B372" s="216" t="s">
        <v>291</v>
      </c>
      <c r="C372" s="217"/>
      <c r="D372" s="217"/>
      <c r="F372" s="183"/>
      <c r="G372" s="183"/>
    </row>
    <row r="373" spans="2:7" ht="15" customHeight="1" x14ac:dyDescent="0.25">
      <c r="B373" s="166"/>
      <c r="C373" s="42" t="s">
        <v>46</v>
      </c>
      <c r="D373" s="33">
        <v>1</v>
      </c>
      <c r="E373" s="180">
        <v>44530</v>
      </c>
      <c r="F373" s="181">
        <v>1</v>
      </c>
      <c r="G373" s="181"/>
    </row>
    <row r="374" spans="2:7" ht="15" customHeight="1" x14ac:dyDescent="0.25">
      <c r="B374" s="56"/>
      <c r="C374" s="42" t="s">
        <v>260</v>
      </c>
      <c r="D374" s="33">
        <v>1</v>
      </c>
      <c r="E374" s="180">
        <v>44530</v>
      </c>
      <c r="F374" s="181">
        <v>1</v>
      </c>
      <c r="G374" s="181"/>
    </row>
    <row r="375" spans="2:7" s="15" customFormat="1" ht="22.5" x14ac:dyDescent="0.25">
      <c r="B375" s="56"/>
      <c r="C375" s="167" t="s">
        <v>303</v>
      </c>
      <c r="D375" s="81">
        <v>2</v>
      </c>
      <c r="E375" s="180">
        <v>44530</v>
      </c>
      <c r="F375" s="188">
        <v>1</v>
      </c>
      <c r="G375" s="188"/>
    </row>
    <row r="376" spans="2:7" s="169" customFormat="1" ht="22.5" x14ac:dyDescent="0.25">
      <c r="B376" s="56"/>
      <c r="C376" s="168" t="s">
        <v>257</v>
      </c>
      <c r="D376" s="81">
        <v>5</v>
      </c>
      <c r="E376" s="180">
        <v>44530</v>
      </c>
      <c r="F376" s="189">
        <v>1</v>
      </c>
      <c r="G376" s="189"/>
    </row>
    <row r="377" spans="2:7" s="15" customFormat="1" ht="22.5" x14ac:dyDescent="0.25">
      <c r="B377" s="56"/>
      <c r="C377" s="167" t="s">
        <v>33</v>
      </c>
      <c r="D377" s="81">
        <v>4</v>
      </c>
      <c r="E377" s="180">
        <v>44530</v>
      </c>
      <c r="F377" s="188">
        <v>1</v>
      </c>
      <c r="G377" s="188"/>
    </row>
    <row r="378" spans="2:7" s="15" customFormat="1" ht="22.5" x14ac:dyDescent="0.25">
      <c r="B378" s="56"/>
      <c r="C378" s="42" t="s">
        <v>34</v>
      </c>
      <c r="D378" s="81">
        <v>1</v>
      </c>
      <c r="E378" s="180">
        <v>44530</v>
      </c>
      <c r="F378" s="188">
        <v>1</v>
      </c>
      <c r="G378" s="188"/>
    </row>
    <row r="379" spans="2:7" s="169" customFormat="1" ht="13.5" customHeight="1" outlineLevel="1" x14ac:dyDescent="0.25">
      <c r="B379" s="56"/>
      <c r="C379" s="43" t="s">
        <v>35</v>
      </c>
      <c r="D379" s="81">
        <v>1</v>
      </c>
      <c r="E379" s="180">
        <v>44530</v>
      </c>
      <c r="F379" s="189">
        <v>1</v>
      </c>
      <c r="G379" s="189"/>
    </row>
    <row r="380" spans="2:7" s="15" customFormat="1" ht="15" customHeight="1" x14ac:dyDescent="0.25">
      <c r="B380" s="56"/>
      <c r="C380" s="42" t="s">
        <v>41</v>
      </c>
      <c r="D380" s="81">
        <v>1</v>
      </c>
      <c r="E380" s="180">
        <v>44530</v>
      </c>
      <c r="F380" s="188">
        <v>1</v>
      </c>
      <c r="G380" s="188"/>
    </row>
    <row r="381" spans="2:7" s="15" customFormat="1" ht="15" customHeight="1" x14ac:dyDescent="0.25">
      <c r="B381" s="56"/>
      <c r="C381" s="42" t="s">
        <v>43</v>
      </c>
      <c r="D381" s="81">
        <v>2</v>
      </c>
      <c r="E381" s="180">
        <v>44530</v>
      </c>
      <c r="F381" s="188">
        <v>1</v>
      </c>
      <c r="G381" s="188"/>
    </row>
    <row r="382" spans="2:7" s="15" customFormat="1" ht="18" x14ac:dyDescent="0.25">
      <c r="B382" s="56"/>
      <c r="C382" s="42" t="s">
        <v>36</v>
      </c>
      <c r="D382" s="81">
        <v>2</v>
      </c>
      <c r="E382" s="180">
        <v>44530</v>
      </c>
      <c r="F382" s="188">
        <v>1</v>
      </c>
      <c r="G382" s="188"/>
    </row>
    <row r="383" spans="2:7" s="62" customFormat="1" ht="15.75" customHeight="1" x14ac:dyDescent="0.25">
      <c r="B383" s="58"/>
      <c r="C383" s="82" t="s">
        <v>3</v>
      </c>
      <c r="D383" s="61">
        <f>SUM(D373:D382)</f>
        <v>20</v>
      </c>
      <c r="F383" s="190"/>
      <c r="G383" s="190"/>
    </row>
    <row r="384" spans="2:7" s="14" customFormat="1" ht="15" customHeight="1" x14ac:dyDescent="0.2">
      <c r="B384" s="216" t="s">
        <v>42</v>
      </c>
      <c r="C384" s="217"/>
      <c r="D384" s="217"/>
      <c r="F384" s="183"/>
      <c r="G384" s="183"/>
    </row>
    <row r="385" spans="2:7" s="21" customFormat="1" ht="15" x14ac:dyDescent="0.25">
      <c r="B385" s="115"/>
      <c r="C385" s="32" t="s">
        <v>46</v>
      </c>
      <c r="D385" s="39">
        <v>1</v>
      </c>
      <c r="E385" s="180">
        <v>44530</v>
      </c>
      <c r="F385" s="184">
        <v>1</v>
      </c>
      <c r="G385" s="184"/>
    </row>
    <row r="386" spans="2:7" ht="22.5" x14ac:dyDescent="0.25">
      <c r="B386" s="115"/>
      <c r="C386" s="31" t="s">
        <v>179</v>
      </c>
      <c r="D386" s="30">
        <v>1</v>
      </c>
      <c r="E386" s="180">
        <v>44530</v>
      </c>
      <c r="F386" s="181">
        <v>1</v>
      </c>
      <c r="G386" s="181"/>
    </row>
    <row r="387" spans="2:7" s="21" customFormat="1" ht="15" x14ac:dyDescent="0.25">
      <c r="B387" s="19"/>
      <c r="C387" s="32" t="s">
        <v>260</v>
      </c>
      <c r="D387" s="39">
        <v>3</v>
      </c>
      <c r="E387" s="180">
        <v>44530</v>
      </c>
      <c r="F387" s="184">
        <v>1</v>
      </c>
      <c r="G387" s="184" t="s">
        <v>445</v>
      </c>
    </row>
    <row r="388" spans="2:7" s="21" customFormat="1" ht="15" x14ac:dyDescent="0.25">
      <c r="B388" s="19"/>
      <c r="C388" s="32" t="s">
        <v>37</v>
      </c>
      <c r="D388" s="39">
        <v>1</v>
      </c>
      <c r="E388" s="180">
        <v>44530</v>
      </c>
      <c r="F388" s="184">
        <v>1</v>
      </c>
      <c r="G388" s="184"/>
    </row>
    <row r="389" spans="2:7" s="21" customFormat="1" ht="23.25" customHeight="1" x14ac:dyDescent="0.25">
      <c r="B389" s="19"/>
      <c r="C389" s="32" t="s">
        <v>303</v>
      </c>
      <c r="D389" s="39">
        <v>6</v>
      </c>
      <c r="E389" s="180">
        <v>44530</v>
      </c>
      <c r="F389" s="184">
        <v>1</v>
      </c>
      <c r="G389" s="184"/>
    </row>
    <row r="390" spans="2:7" s="21" customFormat="1" ht="23.25" customHeight="1" x14ac:dyDescent="0.25">
      <c r="B390" s="19"/>
      <c r="C390" s="32" t="s">
        <v>257</v>
      </c>
      <c r="D390" s="54">
        <v>12</v>
      </c>
      <c r="E390" s="180">
        <v>44530</v>
      </c>
      <c r="F390" s="184">
        <v>1</v>
      </c>
      <c r="G390" s="184"/>
    </row>
    <row r="391" spans="2:7" s="21" customFormat="1" ht="23.25" customHeight="1" x14ac:dyDescent="0.25">
      <c r="B391" s="19"/>
      <c r="C391" s="32" t="s">
        <v>33</v>
      </c>
      <c r="D391" s="54">
        <v>12</v>
      </c>
      <c r="E391" s="180">
        <v>44530</v>
      </c>
      <c r="F391" s="184">
        <v>1</v>
      </c>
      <c r="G391" s="184"/>
    </row>
    <row r="392" spans="2:7" s="21" customFormat="1" ht="23.25" customHeight="1" x14ac:dyDescent="0.25">
      <c r="B392" s="19"/>
      <c r="C392" s="32" t="s">
        <v>34</v>
      </c>
      <c r="D392" s="54">
        <v>7</v>
      </c>
      <c r="E392" s="180">
        <v>44530</v>
      </c>
      <c r="F392" s="184">
        <v>1</v>
      </c>
      <c r="G392" s="184"/>
    </row>
    <row r="393" spans="2:7" s="21" customFormat="1" ht="15" x14ac:dyDescent="0.25">
      <c r="B393" s="19"/>
      <c r="C393" s="32" t="s">
        <v>84</v>
      </c>
      <c r="D393" s="54">
        <v>1</v>
      </c>
      <c r="E393" s="180">
        <v>44530</v>
      </c>
      <c r="F393" s="184">
        <v>1</v>
      </c>
      <c r="G393" s="184"/>
    </row>
    <row r="394" spans="2:7" s="21" customFormat="1" ht="15" x14ac:dyDescent="0.25">
      <c r="B394" s="19"/>
      <c r="C394" s="32" t="s">
        <v>38</v>
      </c>
      <c r="D394" s="54">
        <v>4</v>
      </c>
      <c r="E394" s="180">
        <v>44530</v>
      </c>
      <c r="F394" s="184">
        <v>1</v>
      </c>
      <c r="G394" s="184"/>
    </row>
    <row r="395" spans="2:7" s="21" customFormat="1" ht="15" x14ac:dyDescent="0.25">
      <c r="B395" s="19"/>
      <c r="C395" s="32" t="s">
        <v>41</v>
      </c>
      <c r="D395" s="54">
        <v>5</v>
      </c>
      <c r="E395" s="180">
        <v>44530</v>
      </c>
      <c r="F395" s="184">
        <v>1</v>
      </c>
      <c r="G395" s="184"/>
    </row>
    <row r="396" spans="2:7" s="21" customFormat="1" ht="15" x14ac:dyDescent="0.25">
      <c r="B396" s="19"/>
      <c r="C396" s="32" t="s">
        <v>43</v>
      </c>
      <c r="D396" s="54">
        <v>4</v>
      </c>
      <c r="E396" s="180">
        <v>44530</v>
      </c>
      <c r="F396" s="184">
        <v>1</v>
      </c>
      <c r="G396" s="184"/>
    </row>
    <row r="397" spans="2:7" s="21" customFormat="1" ht="15" x14ac:dyDescent="0.25">
      <c r="B397" s="19"/>
      <c r="C397" s="32" t="s">
        <v>36</v>
      </c>
      <c r="D397" s="54">
        <v>1</v>
      </c>
      <c r="E397" s="180">
        <v>44530</v>
      </c>
      <c r="F397" s="184">
        <v>1</v>
      </c>
      <c r="G397" s="184"/>
    </row>
    <row r="398" spans="2:7" s="21" customFormat="1" ht="15" x14ac:dyDescent="0.25">
      <c r="B398" s="19"/>
      <c r="C398" s="32" t="s">
        <v>44</v>
      </c>
      <c r="D398" s="54">
        <v>2</v>
      </c>
      <c r="E398" s="180">
        <v>44530</v>
      </c>
      <c r="F398" s="184">
        <v>1</v>
      </c>
      <c r="G398" s="184"/>
    </row>
    <row r="399" spans="2:7" s="62" customFormat="1" ht="15.75" customHeight="1" x14ac:dyDescent="0.25">
      <c r="B399" s="58"/>
      <c r="C399" s="82" t="s">
        <v>3</v>
      </c>
      <c r="D399" s="61">
        <f>SUM(D385:D398)</f>
        <v>60</v>
      </c>
      <c r="F399" s="190"/>
      <c r="G399" s="190"/>
    </row>
    <row r="400" spans="2:7" s="14" customFormat="1" ht="15" customHeight="1" x14ac:dyDescent="0.2">
      <c r="B400" s="216" t="s">
        <v>45</v>
      </c>
      <c r="C400" s="217"/>
      <c r="D400" s="217"/>
      <c r="F400" s="183"/>
      <c r="G400" s="183"/>
    </row>
    <row r="401" spans="2:7" ht="15" x14ac:dyDescent="0.25">
      <c r="B401" s="19"/>
      <c r="C401" s="31" t="s">
        <v>46</v>
      </c>
      <c r="D401" s="30">
        <v>1</v>
      </c>
      <c r="E401" s="180">
        <v>44530</v>
      </c>
      <c r="F401" s="181">
        <v>1</v>
      </c>
      <c r="G401" s="181"/>
    </row>
    <row r="402" spans="2:7" s="21" customFormat="1" ht="22.5" x14ac:dyDescent="0.25">
      <c r="B402" s="47"/>
      <c r="C402" s="43" t="s">
        <v>252</v>
      </c>
      <c r="D402" s="45">
        <v>1</v>
      </c>
      <c r="E402" s="180">
        <v>44530</v>
      </c>
      <c r="F402" s="184">
        <v>1</v>
      </c>
      <c r="G402" s="184"/>
    </row>
    <row r="403" spans="2:7" ht="15" x14ac:dyDescent="0.25">
      <c r="B403" s="19"/>
      <c r="C403" s="31" t="s">
        <v>260</v>
      </c>
      <c r="D403" s="30">
        <v>2</v>
      </c>
      <c r="E403" s="180">
        <v>44530</v>
      </c>
      <c r="F403" s="181">
        <v>1</v>
      </c>
      <c r="G403" s="181" t="s">
        <v>445</v>
      </c>
    </row>
    <row r="404" spans="2:7" ht="15" x14ac:dyDescent="0.25">
      <c r="B404" s="19"/>
      <c r="C404" s="31" t="s">
        <v>197</v>
      </c>
      <c r="D404" s="30">
        <v>1</v>
      </c>
      <c r="E404" s="180">
        <v>44530</v>
      </c>
      <c r="F404" s="181">
        <v>1</v>
      </c>
      <c r="G404" s="181"/>
    </row>
    <row r="405" spans="2:7" ht="22.5" x14ac:dyDescent="0.25">
      <c r="B405" s="19"/>
      <c r="C405" s="31" t="s">
        <v>303</v>
      </c>
      <c r="D405" s="39">
        <v>10</v>
      </c>
      <c r="E405" s="180">
        <v>44530</v>
      </c>
      <c r="F405" s="181">
        <v>1</v>
      </c>
      <c r="G405" s="181"/>
    </row>
    <row r="406" spans="2:7" ht="22.5" x14ac:dyDescent="0.25">
      <c r="B406" s="19"/>
      <c r="C406" s="31" t="s">
        <v>257</v>
      </c>
      <c r="D406" s="30">
        <v>9</v>
      </c>
      <c r="E406" s="180">
        <v>44530</v>
      </c>
      <c r="F406" s="181">
        <v>1</v>
      </c>
      <c r="G406" s="181"/>
    </row>
    <row r="407" spans="2:7" ht="22.5" x14ac:dyDescent="0.25">
      <c r="B407" s="19"/>
      <c r="C407" s="32" t="s">
        <v>33</v>
      </c>
      <c r="D407" s="39">
        <v>6</v>
      </c>
      <c r="E407" s="180">
        <v>44530</v>
      </c>
      <c r="F407" s="181">
        <v>1</v>
      </c>
      <c r="G407" s="181"/>
    </row>
    <row r="408" spans="2:7" ht="22.5" x14ac:dyDescent="0.25">
      <c r="B408" s="19"/>
      <c r="C408" s="31" t="s">
        <v>34</v>
      </c>
      <c r="D408" s="30">
        <v>13</v>
      </c>
      <c r="E408" s="180">
        <v>44530</v>
      </c>
      <c r="F408" s="181">
        <v>1</v>
      </c>
      <c r="G408" s="181"/>
    </row>
    <row r="409" spans="2:7" ht="15" x14ac:dyDescent="0.25">
      <c r="B409" s="19"/>
      <c r="C409" s="31" t="s">
        <v>39</v>
      </c>
      <c r="D409" s="30">
        <v>2</v>
      </c>
      <c r="E409" s="180">
        <v>44530</v>
      </c>
      <c r="F409" s="181">
        <v>1</v>
      </c>
      <c r="G409" s="181"/>
    </row>
    <row r="410" spans="2:7" ht="15" x14ac:dyDescent="0.25">
      <c r="B410" s="19"/>
      <c r="C410" s="31" t="s">
        <v>35</v>
      </c>
      <c r="D410" s="30">
        <v>1</v>
      </c>
      <c r="E410" s="180">
        <v>44530</v>
      </c>
      <c r="F410" s="181">
        <v>1</v>
      </c>
      <c r="G410" s="181"/>
    </row>
    <row r="411" spans="2:7" ht="15" x14ac:dyDescent="0.25">
      <c r="B411" s="19"/>
      <c r="C411" s="31" t="s">
        <v>41</v>
      </c>
      <c r="D411" s="30">
        <v>12</v>
      </c>
      <c r="E411" s="180">
        <v>44530</v>
      </c>
      <c r="F411" s="181">
        <v>1</v>
      </c>
      <c r="G411" s="181"/>
    </row>
    <row r="412" spans="2:7" ht="15" x14ac:dyDescent="0.25">
      <c r="B412" s="19"/>
      <c r="C412" s="31" t="s">
        <v>43</v>
      </c>
      <c r="D412" s="30">
        <v>3</v>
      </c>
      <c r="E412" s="180">
        <v>44530</v>
      </c>
      <c r="F412" s="181">
        <v>1</v>
      </c>
      <c r="G412" s="181"/>
    </row>
    <row r="413" spans="2:7" ht="15" x14ac:dyDescent="0.25">
      <c r="B413" s="19"/>
      <c r="C413" s="31" t="s">
        <v>36</v>
      </c>
      <c r="D413" s="30">
        <v>1</v>
      </c>
      <c r="E413" s="180">
        <v>44530</v>
      </c>
      <c r="F413" s="181">
        <v>1</v>
      </c>
      <c r="G413" s="181"/>
    </row>
    <row r="414" spans="2:7" ht="15" x14ac:dyDescent="0.25">
      <c r="B414" s="19"/>
      <c r="C414" s="31" t="s">
        <v>44</v>
      </c>
      <c r="D414" s="30">
        <v>4</v>
      </c>
      <c r="E414" s="180">
        <v>44530</v>
      </c>
      <c r="F414" s="181">
        <v>1</v>
      </c>
      <c r="G414" s="181"/>
    </row>
    <row r="415" spans="2:7" s="24" customFormat="1" ht="12.75" x14ac:dyDescent="0.25">
      <c r="B415" s="34"/>
      <c r="C415" s="35" t="s">
        <v>3</v>
      </c>
      <c r="D415" s="36">
        <f>SUM(D401:D414)</f>
        <v>66</v>
      </c>
      <c r="F415" s="182"/>
      <c r="G415" s="182"/>
    </row>
    <row r="416" spans="2:7" s="14" customFormat="1" ht="17.25" customHeight="1" x14ac:dyDescent="0.2">
      <c r="B416" s="216" t="s">
        <v>48</v>
      </c>
      <c r="C416" s="217"/>
      <c r="D416" s="217"/>
      <c r="F416" s="183"/>
      <c r="G416" s="183"/>
    </row>
    <row r="417" spans="2:7" ht="22.5" x14ac:dyDescent="0.25">
      <c r="B417" s="19"/>
      <c r="C417" s="31" t="s">
        <v>179</v>
      </c>
      <c r="D417" s="30">
        <v>1</v>
      </c>
      <c r="E417" s="180">
        <v>44530</v>
      </c>
      <c r="F417" s="181">
        <v>1</v>
      </c>
      <c r="G417" s="181"/>
    </row>
    <row r="418" spans="2:7" ht="14.25" customHeight="1" x14ac:dyDescent="0.25">
      <c r="B418" s="19"/>
      <c r="C418" s="31" t="s">
        <v>260</v>
      </c>
      <c r="D418" s="30">
        <v>2</v>
      </c>
      <c r="E418" s="180">
        <v>44530</v>
      </c>
      <c r="F418" s="181">
        <v>1</v>
      </c>
      <c r="G418" s="181" t="s">
        <v>445</v>
      </c>
    </row>
    <row r="419" spans="2:7" ht="22.5" x14ac:dyDescent="0.25">
      <c r="B419" s="19"/>
      <c r="C419" s="31" t="s">
        <v>303</v>
      </c>
      <c r="D419" s="30">
        <v>6</v>
      </c>
      <c r="E419" s="180">
        <v>44530</v>
      </c>
      <c r="F419" s="181">
        <v>1</v>
      </c>
      <c r="G419" s="181"/>
    </row>
    <row r="420" spans="2:7" ht="22.5" x14ac:dyDescent="0.25">
      <c r="B420" s="19"/>
      <c r="C420" s="31" t="s">
        <v>257</v>
      </c>
      <c r="D420" s="30">
        <v>11</v>
      </c>
      <c r="E420" s="180">
        <v>44530</v>
      </c>
      <c r="F420" s="181">
        <v>1</v>
      </c>
      <c r="G420" s="181"/>
    </row>
    <row r="421" spans="2:7" ht="22.5" x14ac:dyDescent="0.25">
      <c r="B421" s="19"/>
      <c r="C421" s="31" t="s">
        <v>33</v>
      </c>
      <c r="D421" s="30">
        <v>3</v>
      </c>
      <c r="E421" s="180">
        <v>44530</v>
      </c>
      <c r="F421" s="181">
        <v>1</v>
      </c>
      <c r="G421" s="181"/>
    </row>
    <row r="422" spans="2:7" s="21" customFormat="1" ht="22.5" x14ac:dyDescent="0.25">
      <c r="B422" s="19"/>
      <c r="C422" s="32" t="s">
        <v>34</v>
      </c>
      <c r="D422" s="39">
        <v>1</v>
      </c>
      <c r="E422" s="180">
        <v>44530</v>
      </c>
      <c r="F422" s="184">
        <v>1</v>
      </c>
      <c r="G422" s="184"/>
    </row>
    <row r="423" spans="2:7" ht="15" x14ac:dyDescent="0.25">
      <c r="B423" s="19"/>
      <c r="C423" s="31" t="s">
        <v>38</v>
      </c>
      <c r="D423" s="30">
        <v>3</v>
      </c>
      <c r="E423" s="180">
        <v>44530</v>
      </c>
      <c r="F423" s="181">
        <v>1</v>
      </c>
      <c r="G423" s="181"/>
    </row>
    <row r="424" spans="2:7" ht="15" x14ac:dyDescent="0.25">
      <c r="B424" s="19"/>
      <c r="C424" s="31" t="s">
        <v>39</v>
      </c>
      <c r="D424" s="30">
        <v>1</v>
      </c>
      <c r="E424" s="180">
        <v>44530</v>
      </c>
      <c r="F424" s="181">
        <v>1</v>
      </c>
      <c r="G424" s="181"/>
    </row>
    <row r="425" spans="2:7" ht="15" x14ac:dyDescent="0.25">
      <c r="B425" s="19"/>
      <c r="C425" s="31" t="s">
        <v>35</v>
      </c>
      <c r="D425" s="30">
        <v>1</v>
      </c>
      <c r="E425" s="180">
        <v>44530</v>
      </c>
      <c r="F425" s="181">
        <v>1</v>
      </c>
      <c r="G425" s="181"/>
    </row>
    <row r="426" spans="2:7" ht="15" x14ac:dyDescent="0.25">
      <c r="B426" s="19"/>
      <c r="C426" s="31" t="s">
        <v>41</v>
      </c>
      <c r="D426" s="30">
        <v>2</v>
      </c>
      <c r="E426" s="180">
        <v>44530</v>
      </c>
      <c r="F426" s="181">
        <v>1</v>
      </c>
      <c r="G426" s="181"/>
    </row>
    <row r="427" spans="2:7" ht="15" x14ac:dyDescent="0.25">
      <c r="B427" s="19"/>
      <c r="C427" s="31" t="s">
        <v>36</v>
      </c>
      <c r="D427" s="30">
        <v>2</v>
      </c>
      <c r="E427" s="180">
        <v>44530</v>
      </c>
      <c r="F427" s="181">
        <v>1</v>
      </c>
      <c r="G427" s="181"/>
    </row>
    <row r="428" spans="2:7" s="24" customFormat="1" ht="12.75" x14ac:dyDescent="0.25">
      <c r="B428" s="34"/>
      <c r="C428" s="35" t="s">
        <v>3</v>
      </c>
      <c r="D428" s="36">
        <f>SUM(D417:D427)</f>
        <v>33</v>
      </c>
      <c r="F428" s="182"/>
      <c r="G428" s="182"/>
    </row>
    <row r="429" spans="2:7" s="14" customFormat="1" ht="17.25" customHeight="1" x14ac:dyDescent="0.2">
      <c r="B429" s="216" t="s">
        <v>268</v>
      </c>
      <c r="C429" s="217"/>
      <c r="D429" s="217"/>
      <c r="F429" s="183"/>
      <c r="G429" s="183"/>
    </row>
    <row r="430" spans="2:7" ht="22.5" x14ac:dyDescent="0.25">
      <c r="B430" s="19"/>
      <c r="C430" s="31" t="s">
        <v>179</v>
      </c>
      <c r="D430" s="39">
        <v>1</v>
      </c>
      <c r="E430" s="180">
        <v>44530</v>
      </c>
      <c r="F430" s="181">
        <v>1</v>
      </c>
      <c r="G430" s="181"/>
    </row>
    <row r="431" spans="2:7" ht="15" x14ac:dyDescent="0.25">
      <c r="B431" s="19"/>
      <c r="C431" s="31" t="s">
        <v>260</v>
      </c>
      <c r="D431" s="30">
        <v>3</v>
      </c>
      <c r="E431" s="180">
        <v>44530</v>
      </c>
      <c r="F431" s="181">
        <v>1</v>
      </c>
      <c r="G431" s="181" t="s">
        <v>445</v>
      </c>
    </row>
    <row r="432" spans="2:7" ht="15" x14ac:dyDescent="0.25">
      <c r="B432" s="47"/>
      <c r="C432" s="42" t="s">
        <v>88</v>
      </c>
      <c r="D432" s="33">
        <v>1</v>
      </c>
      <c r="E432" s="180">
        <v>44530</v>
      </c>
      <c r="F432" s="181">
        <v>1</v>
      </c>
      <c r="G432" s="181"/>
    </row>
    <row r="433" spans="2:7" ht="15" x14ac:dyDescent="0.25">
      <c r="B433" s="47"/>
      <c r="C433" s="42" t="s">
        <v>47</v>
      </c>
      <c r="D433" s="33">
        <v>1</v>
      </c>
      <c r="E433" s="180">
        <v>44530</v>
      </c>
      <c r="F433" s="181">
        <v>1</v>
      </c>
      <c r="G433" s="181"/>
    </row>
    <row r="434" spans="2:7" ht="15" x14ac:dyDescent="0.25">
      <c r="B434" s="19"/>
      <c r="C434" s="31" t="s">
        <v>87</v>
      </c>
      <c r="D434" s="30">
        <v>1</v>
      </c>
      <c r="E434" s="180">
        <v>44530</v>
      </c>
      <c r="F434" s="181">
        <v>1</v>
      </c>
      <c r="G434" s="181"/>
    </row>
    <row r="435" spans="2:7" ht="22.5" x14ac:dyDescent="0.25">
      <c r="B435" s="19"/>
      <c r="C435" s="31" t="s">
        <v>303</v>
      </c>
      <c r="D435" s="30">
        <v>8</v>
      </c>
      <c r="E435" s="180">
        <v>44530</v>
      </c>
      <c r="F435" s="181">
        <v>1</v>
      </c>
      <c r="G435" s="181"/>
    </row>
    <row r="436" spans="2:7" s="21" customFormat="1" ht="22.5" x14ac:dyDescent="0.25">
      <c r="B436" s="19"/>
      <c r="C436" s="32" t="s">
        <v>257</v>
      </c>
      <c r="D436" s="39">
        <v>10</v>
      </c>
      <c r="E436" s="180">
        <v>44530</v>
      </c>
      <c r="F436" s="184">
        <v>1</v>
      </c>
      <c r="G436" s="184"/>
    </row>
    <row r="437" spans="2:7" ht="22.5" x14ac:dyDescent="0.25">
      <c r="B437" s="19"/>
      <c r="C437" s="31" t="s">
        <v>33</v>
      </c>
      <c r="D437" s="30">
        <v>6</v>
      </c>
      <c r="E437" s="180">
        <v>44530</v>
      </c>
      <c r="F437" s="181">
        <v>1</v>
      </c>
      <c r="G437" s="181"/>
    </row>
    <row r="438" spans="2:7" ht="22.5" x14ac:dyDescent="0.25">
      <c r="B438" s="19"/>
      <c r="C438" s="31" t="s">
        <v>34</v>
      </c>
      <c r="D438" s="30">
        <v>4</v>
      </c>
      <c r="E438" s="180">
        <v>44530</v>
      </c>
      <c r="F438" s="181">
        <v>1</v>
      </c>
      <c r="G438" s="181"/>
    </row>
    <row r="439" spans="2:7" ht="15" x14ac:dyDescent="0.25">
      <c r="B439" s="19"/>
      <c r="C439" s="31" t="s">
        <v>38</v>
      </c>
      <c r="D439" s="30">
        <v>1</v>
      </c>
      <c r="E439" s="180">
        <v>44530</v>
      </c>
      <c r="F439" s="181">
        <v>1</v>
      </c>
      <c r="G439" s="181"/>
    </row>
    <row r="440" spans="2:7" ht="15" x14ac:dyDescent="0.25">
      <c r="B440" s="19"/>
      <c r="C440" s="31" t="s">
        <v>39</v>
      </c>
      <c r="D440" s="30">
        <v>1</v>
      </c>
      <c r="E440" s="180">
        <v>44530</v>
      </c>
      <c r="F440" s="181">
        <v>1</v>
      </c>
      <c r="G440" s="181"/>
    </row>
    <row r="441" spans="2:7" ht="15" x14ac:dyDescent="0.25">
      <c r="B441" s="19"/>
      <c r="C441" s="31" t="s">
        <v>40</v>
      </c>
      <c r="D441" s="30">
        <v>1</v>
      </c>
      <c r="E441" s="180">
        <v>44530</v>
      </c>
      <c r="F441" s="181">
        <v>1</v>
      </c>
      <c r="G441" s="181"/>
    </row>
    <row r="442" spans="2:7" ht="15" x14ac:dyDescent="0.25">
      <c r="B442" s="19"/>
      <c r="C442" s="31" t="s">
        <v>41</v>
      </c>
      <c r="D442" s="30">
        <v>2</v>
      </c>
      <c r="E442" s="180">
        <v>44530</v>
      </c>
      <c r="F442" s="181">
        <v>1</v>
      </c>
      <c r="G442" s="181"/>
    </row>
    <row r="443" spans="2:7" ht="15" x14ac:dyDescent="0.25">
      <c r="B443" s="19"/>
      <c r="C443" s="31" t="s">
        <v>44</v>
      </c>
      <c r="D443" s="30">
        <v>1</v>
      </c>
      <c r="E443" s="180">
        <v>44530</v>
      </c>
      <c r="F443" s="181">
        <v>1</v>
      </c>
      <c r="G443" s="181"/>
    </row>
    <row r="444" spans="2:7" ht="15" x14ac:dyDescent="0.25">
      <c r="B444" s="19"/>
      <c r="C444" s="31" t="s">
        <v>36</v>
      </c>
      <c r="D444" s="30">
        <v>1</v>
      </c>
      <c r="E444" s="180">
        <v>44530</v>
      </c>
      <c r="F444" s="181">
        <v>1</v>
      </c>
      <c r="G444" s="181"/>
    </row>
    <row r="445" spans="2:7" s="21" customFormat="1" ht="15" x14ac:dyDescent="0.25">
      <c r="B445" s="19"/>
      <c r="C445" s="32" t="s">
        <v>157</v>
      </c>
      <c r="D445" s="39">
        <v>1</v>
      </c>
      <c r="E445" s="180">
        <v>44530</v>
      </c>
      <c r="F445" s="184">
        <v>1</v>
      </c>
      <c r="G445" s="184"/>
    </row>
    <row r="446" spans="2:7" s="21" customFormat="1" ht="15" x14ac:dyDescent="0.25">
      <c r="B446" s="19"/>
      <c r="C446" s="32" t="s">
        <v>51</v>
      </c>
      <c r="D446" s="39">
        <v>1</v>
      </c>
      <c r="E446" s="180">
        <v>44530</v>
      </c>
      <c r="F446" s="184">
        <v>1</v>
      </c>
      <c r="G446" s="184"/>
    </row>
    <row r="447" spans="2:7" s="24" customFormat="1" ht="12.75" x14ac:dyDescent="0.25">
      <c r="B447" s="34"/>
      <c r="C447" s="35" t="s">
        <v>3</v>
      </c>
      <c r="D447" s="36">
        <f>SUM(D430:D446)</f>
        <v>44</v>
      </c>
      <c r="F447" s="182"/>
      <c r="G447" s="182"/>
    </row>
    <row r="448" spans="2:7" s="14" customFormat="1" ht="17.25" customHeight="1" x14ac:dyDescent="0.2">
      <c r="B448" s="218" t="s">
        <v>277</v>
      </c>
      <c r="C448" s="219"/>
      <c r="D448" s="219"/>
      <c r="F448" s="183"/>
      <c r="G448" s="183"/>
    </row>
    <row r="449" spans="2:7" ht="18" x14ac:dyDescent="0.25">
      <c r="B449" s="163"/>
      <c r="C449" s="31" t="s">
        <v>46</v>
      </c>
      <c r="D449" s="30">
        <v>1</v>
      </c>
      <c r="E449" s="180">
        <v>44530</v>
      </c>
      <c r="F449" s="181">
        <v>1</v>
      </c>
      <c r="G449" s="181"/>
    </row>
    <row r="450" spans="2:7" ht="18" x14ac:dyDescent="0.25">
      <c r="B450" s="163"/>
      <c r="C450" s="31" t="s">
        <v>329</v>
      </c>
      <c r="D450" s="30">
        <v>1</v>
      </c>
      <c r="E450" s="180">
        <v>44530</v>
      </c>
      <c r="F450" s="181">
        <v>1</v>
      </c>
      <c r="G450" s="181"/>
    </row>
    <row r="451" spans="2:7" ht="18" x14ac:dyDescent="0.25">
      <c r="B451" s="163"/>
      <c r="C451" s="31" t="s">
        <v>264</v>
      </c>
      <c r="D451" s="30">
        <v>1</v>
      </c>
      <c r="E451" s="180">
        <v>44530</v>
      </c>
      <c r="F451" s="181">
        <v>1</v>
      </c>
      <c r="G451" s="181"/>
    </row>
    <row r="452" spans="2:7" s="21" customFormat="1" ht="18" x14ac:dyDescent="0.25">
      <c r="B452" s="163"/>
      <c r="C452" s="32" t="s">
        <v>87</v>
      </c>
      <c r="D452" s="39">
        <v>1</v>
      </c>
      <c r="E452" s="180">
        <v>44530</v>
      </c>
      <c r="F452" s="184">
        <v>1</v>
      </c>
      <c r="G452" s="184"/>
    </row>
    <row r="453" spans="2:7" ht="22.5" x14ac:dyDescent="0.25">
      <c r="B453" s="163"/>
      <c r="C453" s="31" t="s">
        <v>257</v>
      </c>
      <c r="D453" s="30">
        <v>10</v>
      </c>
      <c r="E453" s="180">
        <v>44530</v>
      </c>
      <c r="F453" s="181">
        <v>1</v>
      </c>
      <c r="G453" s="181"/>
    </row>
    <row r="454" spans="2:7" ht="22.5" x14ac:dyDescent="0.25">
      <c r="B454" s="163"/>
      <c r="C454" s="31" t="s">
        <v>33</v>
      </c>
      <c r="D454" s="30">
        <v>6</v>
      </c>
      <c r="E454" s="180">
        <v>44530</v>
      </c>
      <c r="F454" s="181">
        <v>1</v>
      </c>
      <c r="G454" s="181"/>
    </row>
    <row r="455" spans="2:7" ht="22.5" x14ac:dyDescent="0.25">
      <c r="B455" s="163"/>
      <c r="C455" s="32" t="s">
        <v>34</v>
      </c>
      <c r="D455" s="39">
        <v>1</v>
      </c>
      <c r="E455" s="180">
        <v>44530</v>
      </c>
      <c r="F455" s="181">
        <v>1</v>
      </c>
      <c r="G455" s="181"/>
    </row>
    <row r="456" spans="2:7" ht="18" x14ac:dyDescent="0.25">
      <c r="B456" s="163"/>
      <c r="C456" s="32" t="s">
        <v>39</v>
      </c>
      <c r="D456" s="39">
        <v>2</v>
      </c>
      <c r="E456" s="180">
        <v>44530</v>
      </c>
      <c r="F456" s="181">
        <v>1</v>
      </c>
      <c r="G456" s="181"/>
    </row>
    <row r="457" spans="2:7" s="21" customFormat="1" ht="18" x14ac:dyDescent="0.25">
      <c r="B457" s="163"/>
      <c r="C457" s="32" t="s">
        <v>43</v>
      </c>
      <c r="D457" s="39">
        <v>1</v>
      </c>
      <c r="E457" s="180">
        <v>44530</v>
      </c>
      <c r="F457" s="184">
        <v>1</v>
      </c>
      <c r="G457" s="184"/>
    </row>
    <row r="458" spans="2:7" s="24" customFormat="1" ht="12.75" x14ac:dyDescent="0.25">
      <c r="B458" s="34"/>
      <c r="C458" s="35" t="s">
        <v>3</v>
      </c>
      <c r="D458" s="36">
        <f>SUM(D449:D457)</f>
        <v>24</v>
      </c>
      <c r="F458" s="182"/>
      <c r="G458" s="182"/>
    </row>
    <row r="459" spans="2:7" s="14" customFormat="1" ht="17.25" customHeight="1" x14ac:dyDescent="0.2">
      <c r="B459" s="216" t="s">
        <v>323</v>
      </c>
      <c r="C459" s="217"/>
      <c r="D459" s="217"/>
      <c r="F459" s="183"/>
      <c r="G459" s="183"/>
    </row>
    <row r="460" spans="2:7" ht="22.5" x14ac:dyDescent="0.25">
      <c r="B460" s="19"/>
      <c r="C460" s="31" t="s">
        <v>179</v>
      </c>
      <c r="D460" s="30">
        <v>1</v>
      </c>
      <c r="E460" s="180">
        <v>44530</v>
      </c>
      <c r="F460" s="181">
        <v>1</v>
      </c>
      <c r="G460" s="181"/>
    </row>
    <row r="461" spans="2:7" ht="15" x14ac:dyDescent="0.25">
      <c r="B461" s="19"/>
      <c r="C461" s="31" t="s">
        <v>260</v>
      </c>
      <c r="D461" s="30">
        <v>1</v>
      </c>
      <c r="E461" s="180">
        <v>44530</v>
      </c>
      <c r="F461" s="181">
        <v>1</v>
      </c>
      <c r="G461" s="181"/>
    </row>
    <row r="462" spans="2:7" ht="15" x14ac:dyDescent="0.25">
      <c r="B462" s="19"/>
      <c r="C462" s="31" t="s">
        <v>52</v>
      </c>
      <c r="D462" s="30">
        <v>1</v>
      </c>
      <c r="E462" s="180">
        <v>44530</v>
      </c>
      <c r="F462" s="181">
        <v>1</v>
      </c>
      <c r="G462" s="181"/>
    </row>
    <row r="463" spans="2:7" ht="22.5" x14ac:dyDescent="0.25">
      <c r="B463" s="19"/>
      <c r="C463" s="31" t="s">
        <v>303</v>
      </c>
      <c r="D463" s="30">
        <v>2</v>
      </c>
      <c r="E463" s="180">
        <v>44530</v>
      </c>
      <c r="F463" s="181">
        <v>1</v>
      </c>
      <c r="G463" s="181"/>
    </row>
    <row r="464" spans="2:7" ht="22.5" x14ac:dyDescent="0.25">
      <c r="B464" s="19"/>
      <c r="C464" s="31" t="s">
        <v>257</v>
      </c>
      <c r="D464" s="30">
        <v>1</v>
      </c>
      <c r="E464" s="180">
        <v>44530</v>
      </c>
      <c r="F464" s="181">
        <v>1</v>
      </c>
      <c r="G464" s="181"/>
    </row>
    <row r="465" spans="2:7" s="21" customFormat="1" ht="22.5" x14ac:dyDescent="0.25">
      <c r="B465" s="19"/>
      <c r="C465" s="32" t="s">
        <v>33</v>
      </c>
      <c r="D465" s="39">
        <v>4</v>
      </c>
      <c r="E465" s="180">
        <v>44530</v>
      </c>
      <c r="F465" s="184">
        <v>1</v>
      </c>
      <c r="G465" s="184"/>
    </row>
    <row r="466" spans="2:7" s="21" customFormat="1" ht="22.5" x14ac:dyDescent="0.25">
      <c r="B466" s="19"/>
      <c r="C466" s="32" t="s">
        <v>34</v>
      </c>
      <c r="D466" s="39">
        <v>1</v>
      </c>
      <c r="E466" s="180">
        <v>44530</v>
      </c>
      <c r="F466" s="184">
        <v>1</v>
      </c>
      <c r="G466" s="184"/>
    </row>
    <row r="467" spans="2:7" ht="15" x14ac:dyDescent="0.25">
      <c r="B467" s="19"/>
      <c r="C467" s="32" t="s">
        <v>40</v>
      </c>
      <c r="D467" s="39">
        <v>1</v>
      </c>
      <c r="E467" s="180">
        <v>44530</v>
      </c>
      <c r="F467" s="181">
        <v>1</v>
      </c>
      <c r="G467" s="181"/>
    </row>
    <row r="468" spans="2:7" ht="15" x14ac:dyDescent="0.25">
      <c r="B468" s="19"/>
      <c r="C468" s="31" t="s">
        <v>41</v>
      </c>
      <c r="D468" s="30">
        <v>2</v>
      </c>
      <c r="E468" s="180">
        <v>44530</v>
      </c>
      <c r="F468" s="181">
        <v>1</v>
      </c>
      <c r="G468" s="181"/>
    </row>
    <row r="469" spans="2:7" s="21" customFormat="1" ht="15" x14ac:dyDescent="0.25">
      <c r="B469" s="19"/>
      <c r="C469" s="32" t="s">
        <v>43</v>
      </c>
      <c r="D469" s="39">
        <v>1</v>
      </c>
      <c r="E469" s="180">
        <v>44530</v>
      </c>
      <c r="F469" s="184">
        <v>1</v>
      </c>
      <c r="G469" s="184"/>
    </row>
    <row r="470" spans="2:7" s="24" customFormat="1" ht="12.75" x14ac:dyDescent="0.25">
      <c r="B470" s="34"/>
      <c r="C470" s="35" t="s">
        <v>3</v>
      </c>
      <c r="D470" s="36">
        <f>SUM(D460:D469)</f>
        <v>15</v>
      </c>
      <c r="F470" s="182"/>
      <c r="G470" s="182"/>
    </row>
    <row r="471" spans="2:7" s="14" customFormat="1" ht="17.25" customHeight="1" x14ac:dyDescent="0.2">
      <c r="B471" s="216" t="s">
        <v>53</v>
      </c>
      <c r="C471" s="217"/>
      <c r="D471" s="217"/>
      <c r="F471" s="183"/>
      <c r="G471" s="183"/>
    </row>
    <row r="472" spans="2:7" ht="29.25" customHeight="1" x14ac:dyDescent="0.25">
      <c r="B472" s="19"/>
      <c r="C472" s="31" t="s">
        <v>46</v>
      </c>
      <c r="D472" s="30">
        <v>1</v>
      </c>
      <c r="E472" s="180">
        <v>44530</v>
      </c>
      <c r="F472" s="181">
        <v>1</v>
      </c>
      <c r="G472" s="181"/>
    </row>
    <row r="473" spans="2:7" ht="22.5" x14ac:dyDescent="0.25">
      <c r="B473" s="19"/>
      <c r="C473" s="71" t="s">
        <v>179</v>
      </c>
      <c r="D473" s="117">
        <v>1</v>
      </c>
      <c r="E473" s="180">
        <v>44530</v>
      </c>
      <c r="F473" s="181">
        <v>1</v>
      </c>
      <c r="G473" s="181"/>
    </row>
    <row r="474" spans="2:7" ht="15" x14ac:dyDescent="0.25">
      <c r="B474" s="19"/>
      <c r="C474" s="31" t="s">
        <v>260</v>
      </c>
      <c r="D474" s="30">
        <v>3</v>
      </c>
      <c r="E474" s="180">
        <v>44530</v>
      </c>
      <c r="F474" s="181">
        <v>1</v>
      </c>
      <c r="G474" s="181" t="s">
        <v>445</v>
      </c>
    </row>
    <row r="475" spans="2:7" s="15" customFormat="1" ht="15" x14ac:dyDescent="0.25">
      <c r="B475" s="19"/>
      <c r="C475" s="31" t="s">
        <v>188</v>
      </c>
      <c r="D475" s="30">
        <v>1</v>
      </c>
      <c r="E475" s="180">
        <v>44530</v>
      </c>
      <c r="F475" s="188">
        <v>1</v>
      </c>
      <c r="G475" s="188"/>
    </row>
    <row r="476" spans="2:7" ht="15" x14ac:dyDescent="0.25">
      <c r="B476" s="19"/>
      <c r="C476" s="31" t="s">
        <v>286</v>
      </c>
      <c r="D476" s="30">
        <v>1</v>
      </c>
      <c r="E476" s="180">
        <v>44530</v>
      </c>
      <c r="F476" s="181">
        <v>1</v>
      </c>
      <c r="G476" s="181"/>
    </row>
    <row r="477" spans="2:7" ht="22.5" x14ac:dyDescent="0.25">
      <c r="B477" s="19"/>
      <c r="C477" s="31" t="s">
        <v>257</v>
      </c>
      <c r="D477" s="30">
        <v>10</v>
      </c>
      <c r="E477" s="180">
        <v>44530</v>
      </c>
      <c r="F477" s="181">
        <v>1</v>
      </c>
      <c r="G477" s="181"/>
    </row>
    <row r="478" spans="2:7" ht="22.5" x14ac:dyDescent="0.25">
      <c r="B478" s="19"/>
      <c r="C478" s="31" t="s">
        <v>33</v>
      </c>
      <c r="D478" s="30">
        <v>6</v>
      </c>
      <c r="E478" s="180">
        <v>44530</v>
      </c>
      <c r="F478" s="181">
        <v>1</v>
      </c>
      <c r="G478" s="181"/>
    </row>
    <row r="479" spans="2:7" ht="22.5" x14ac:dyDescent="0.25">
      <c r="B479" s="19"/>
      <c r="C479" s="32" t="s">
        <v>34</v>
      </c>
      <c r="D479" s="117">
        <v>2</v>
      </c>
      <c r="E479" s="180">
        <v>44530</v>
      </c>
      <c r="F479" s="181">
        <v>1</v>
      </c>
      <c r="G479" s="181"/>
    </row>
    <row r="480" spans="2:7" ht="15" x14ac:dyDescent="0.25">
      <c r="B480" s="19"/>
      <c r="C480" s="31" t="s">
        <v>38</v>
      </c>
      <c r="D480" s="30">
        <v>4</v>
      </c>
      <c r="E480" s="180">
        <v>44530</v>
      </c>
      <c r="F480" s="181">
        <v>1</v>
      </c>
      <c r="G480" s="181"/>
    </row>
    <row r="481" spans="2:7" ht="15" x14ac:dyDescent="0.25">
      <c r="B481" s="19"/>
      <c r="C481" s="31" t="s">
        <v>39</v>
      </c>
      <c r="D481" s="30">
        <v>4</v>
      </c>
      <c r="E481" s="180">
        <v>44530</v>
      </c>
      <c r="F481" s="181">
        <v>1</v>
      </c>
      <c r="G481" s="181"/>
    </row>
    <row r="482" spans="2:7" ht="15" x14ac:dyDescent="0.25">
      <c r="B482" s="19"/>
      <c r="C482" s="31" t="s">
        <v>35</v>
      </c>
      <c r="D482" s="30">
        <v>2</v>
      </c>
      <c r="E482" s="180">
        <v>44530</v>
      </c>
      <c r="F482" s="181">
        <v>1</v>
      </c>
      <c r="G482" s="181"/>
    </row>
    <row r="483" spans="2:7" s="21" customFormat="1" ht="15" x14ac:dyDescent="0.25">
      <c r="B483" s="19"/>
      <c r="C483" s="32" t="s">
        <v>40</v>
      </c>
      <c r="D483" s="39">
        <v>1</v>
      </c>
      <c r="E483" s="180">
        <v>44530</v>
      </c>
      <c r="F483" s="184">
        <v>1</v>
      </c>
      <c r="G483" s="184"/>
    </row>
    <row r="484" spans="2:7" s="24" customFormat="1" ht="12.75" x14ac:dyDescent="0.25">
      <c r="B484" s="34"/>
      <c r="C484" s="35" t="s">
        <v>3</v>
      </c>
      <c r="D484" s="36">
        <f>SUM(D472:D483)</f>
        <v>36</v>
      </c>
      <c r="F484" s="182"/>
      <c r="G484" s="182"/>
    </row>
    <row r="485" spans="2:7" s="14" customFormat="1" ht="17.25" customHeight="1" x14ac:dyDescent="0.2">
      <c r="B485" s="216" t="s">
        <v>55</v>
      </c>
      <c r="C485" s="217"/>
      <c r="D485" s="217"/>
      <c r="F485" s="183"/>
      <c r="G485" s="183"/>
    </row>
    <row r="486" spans="2:7" s="21" customFormat="1" ht="15" x14ac:dyDescent="0.25">
      <c r="B486" s="19"/>
      <c r="C486" s="32" t="s">
        <v>260</v>
      </c>
      <c r="D486" s="39">
        <v>2</v>
      </c>
      <c r="E486" s="180">
        <v>44530</v>
      </c>
      <c r="F486" s="184">
        <v>1</v>
      </c>
      <c r="G486" s="184" t="s">
        <v>445</v>
      </c>
    </row>
    <row r="487" spans="2:7" ht="22.5" x14ac:dyDescent="0.25">
      <c r="B487" s="19"/>
      <c r="C487" s="31" t="s">
        <v>303</v>
      </c>
      <c r="D487" s="30">
        <v>1</v>
      </c>
      <c r="E487" s="180">
        <v>44530</v>
      </c>
      <c r="F487" s="181">
        <v>1</v>
      </c>
      <c r="G487" s="181"/>
    </row>
    <row r="488" spans="2:7" ht="22.5" x14ac:dyDescent="0.25">
      <c r="B488" s="19"/>
      <c r="C488" s="31" t="s">
        <v>257</v>
      </c>
      <c r="D488" s="30">
        <v>5</v>
      </c>
      <c r="E488" s="180">
        <v>44530</v>
      </c>
      <c r="F488" s="181">
        <v>1</v>
      </c>
      <c r="G488" s="181"/>
    </row>
    <row r="489" spans="2:7" ht="22.5" x14ac:dyDescent="0.25">
      <c r="B489" s="19"/>
      <c r="C489" s="31" t="s">
        <v>33</v>
      </c>
      <c r="D489" s="30">
        <v>5</v>
      </c>
      <c r="E489" s="180">
        <v>44530</v>
      </c>
      <c r="F489" s="181">
        <v>1</v>
      </c>
      <c r="G489" s="181"/>
    </row>
    <row r="490" spans="2:7" ht="22.5" x14ac:dyDescent="0.25">
      <c r="B490" s="19"/>
      <c r="C490" s="31" t="s">
        <v>34</v>
      </c>
      <c r="D490" s="30">
        <v>2</v>
      </c>
      <c r="E490" s="180">
        <v>44530</v>
      </c>
      <c r="F490" s="181">
        <v>1</v>
      </c>
      <c r="G490" s="181"/>
    </row>
    <row r="491" spans="2:7" ht="15" x14ac:dyDescent="0.25">
      <c r="B491" s="19"/>
      <c r="C491" s="31" t="s">
        <v>305</v>
      </c>
      <c r="D491" s="30">
        <v>1</v>
      </c>
      <c r="E491" s="180">
        <v>44530</v>
      </c>
      <c r="F491" s="181">
        <v>1</v>
      </c>
      <c r="G491" s="181"/>
    </row>
    <row r="492" spans="2:7" ht="15" x14ac:dyDescent="0.25">
      <c r="B492" s="19"/>
      <c r="C492" s="31" t="s">
        <v>38</v>
      </c>
      <c r="D492" s="30">
        <v>3</v>
      </c>
      <c r="E492" s="180">
        <v>44530</v>
      </c>
      <c r="F492" s="181">
        <v>1</v>
      </c>
      <c r="G492" s="181"/>
    </row>
    <row r="493" spans="2:7" s="21" customFormat="1" ht="15" x14ac:dyDescent="0.25">
      <c r="B493" s="19"/>
      <c r="C493" s="43" t="s">
        <v>157</v>
      </c>
      <c r="D493" s="39">
        <v>1</v>
      </c>
      <c r="E493" s="180">
        <v>44530</v>
      </c>
      <c r="F493" s="184">
        <v>1</v>
      </c>
      <c r="G493" s="184"/>
    </row>
    <row r="494" spans="2:7" s="24" customFormat="1" ht="12.75" x14ac:dyDescent="0.25">
      <c r="B494" s="34"/>
      <c r="C494" s="35" t="s">
        <v>56</v>
      </c>
      <c r="D494" s="36">
        <f>SUM(D486:D493)</f>
        <v>20</v>
      </c>
      <c r="F494" s="182"/>
      <c r="G494" s="182"/>
    </row>
    <row r="495" spans="2:7" s="14" customFormat="1" ht="17.25" customHeight="1" x14ac:dyDescent="0.2">
      <c r="B495" s="216" t="s">
        <v>57</v>
      </c>
      <c r="C495" s="217"/>
      <c r="D495" s="217"/>
      <c r="F495" s="183"/>
      <c r="G495" s="183"/>
    </row>
    <row r="496" spans="2:7" ht="15" x14ac:dyDescent="0.25">
      <c r="B496" s="19"/>
      <c r="C496" s="31" t="s">
        <v>260</v>
      </c>
      <c r="D496" s="30">
        <v>1</v>
      </c>
      <c r="E496" s="180">
        <v>44530</v>
      </c>
      <c r="F496" s="181">
        <v>1</v>
      </c>
      <c r="G496" s="181"/>
    </row>
    <row r="497" spans="2:7" ht="22.5" collapsed="1" x14ac:dyDescent="0.25">
      <c r="B497" s="19"/>
      <c r="C497" s="31" t="s">
        <v>303</v>
      </c>
      <c r="D497" s="30">
        <v>1</v>
      </c>
      <c r="E497" s="180">
        <v>44530</v>
      </c>
      <c r="F497" s="181">
        <v>1</v>
      </c>
      <c r="G497" s="181"/>
    </row>
    <row r="498" spans="2:7" ht="22.5" collapsed="1" x14ac:dyDescent="0.25">
      <c r="B498" s="19"/>
      <c r="C498" s="31" t="s">
        <v>257</v>
      </c>
      <c r="D498" s="30">
        <v>2</v>
      </c>
      <c r="E498" s="180">
        <v>44530</v>
      </c>
      <c r="F498" s="181">
        <v>1</v>
      </c>
      <c r="G498" s="181"/>
    </row>
    <row r="499" spans="2:7" ht="22.5" x14ac:dyDescent="0.25">
      <c r="B499" s="19"/>
      <c r="C499" s="31" t="s">
        <v>33</v>
      </c>
      <c r="D499" s="30">
        <v>2</v>
      </c>
      <c r="E499" s="180">
        <v>44530</v>
      </c>
      <c r="F499" s="181">
        <v>1</v>
      </c>
      <c r="G499" s="181"/>
    </row>
    <row r="500" spans="2:7" ht="15" x14ac:dyDescent="0.25">
      <c r="B500" s="19"/>
      <c r="C500" s="31" t="s">
        <v>39</v>
      </c>
      <c r="D500" s="30">
        <v>1</v>
      </c>
      <c r="E500" s="180">
        <v>44530</v>
      </c>
      <c r="F500" s="181">
        <v>1</v>
      </c>
      <c r="G500" s="181"/>
    </row>
    <row r="501" spans="2:7" s="21" customFormat="1" ht="15" x14ac:dyDescent="0.25">
      <c r="B501" s="19"/>
      <c r="C501" s="32" t="s">
        <v>44</v>
      </c>
      <c r="D501" s="39">
        <v>1</v>
      </c>
      <c r="E501" s="180">
        <v>44530</v>
      </c>
      <c r="F501" s="184">
        <v>1</v>
      </c>
      <c r="G501" s="184"/>
    </row>
    <row r="502" spans="2:7" s="24" customFormat="1" ht="12.75" x14ac:dyDescent="0.25">
      <c r="B502" s="34"/>
      <c r="C502" s="35" t="s">
        <v>3</v>
      </c>
      <c r="D502" s="36">
        <f>SUM(D496:D501)</f>
        <v>8</v>
      </c>
      <c r="F502" s="182"/>
      <c r="G502" s="182"/>
    </row>
    <row r="503" spans="2:7" ht="20.25" customHeight="1" x14ac:dyDescent="0.25">
      <c r="B503" s="220" t="s">
        <v>330</v>
      </c>
      <c r="C503" s="211"/>
      <c r="D503" s="41">
        <f>D327+D332+D341+D371+D399+D415+D428+D447+D458+D470+D484+D494+D502+D383+D354</f>
        <v>430</v>
      </c>
      <c r="F503" s="181"/>
      <c r="G503" s="181"/>
    </row>
    <row r="504" spans="2:7" ht="18.75" customHeight="1" x14ac:dyDescent="0.25">
      <c r="B504" s="212" t="s">
        <v>58</v>
      </c>
      <c r="C504" s="213"/>
      <c r="D504" s="213"/>
      <c r="F504" s="181"/>
      <c r="G504" s="181"/>
    </row>
    <row r="505" spans="2:7" s="14" customFormat="1" ht="17.25" customHeight="1" x14ac:dyDescent="0.2">
      <c r="B505" s="214" t="s">
        <v>2</v>
      </c>
      <c r="C505" s="215"/>
      <c r="D505" s="215"/>
      <c r="F505" s="183"/>
      <c r="G505" s="183"/>
    </row>
    <row r="506" spans="2:7" ht="15" x14ac:dyDescent="0.25">
      <c r="B506" s="83"/>
      <c r="C506" s="31" t="s">
        <v>26</v>
      </c>
      <c r="D506" s="30">
        <v>1</v>
      </c>
      <c r="E506" s="180">
        <v>44530</v>
      </c>
      <c r="F506" s="181">
        <v>1</v>
      </c>
      <c r="G506" s="181"/>
    </row>
    <row r="507" spans="2:7" ht="15" x14ac:dyDescent="0.25">
      <c r="B507" s="83" t="s">
        <v>297</v>
      </c>
      <c r="C507" s="31" t="s">
        <v>159</v>
      </c>
      <c r="D507" s="30">
        <v>1</v>
      </c>
      <c r="E507" s="180">
        <v>44530</v>
      </c>
      <c r="F507" s="181">
        <v>1</v>
      </c>
      <c r="G507" s="181"/>
    </row>
    <row r="508" spans="2:7" s="21" customFormat="1" ht="15" x14ac:dyDescent="0.25">
      <c r="B508" s="83"/>
      <c r="C508" s="32" t="s">
        <v>402</v>
      </c>
      <c r="D508" s="39">
        <v>1</v>
      </c>
      <c r="E508" s="180">
        <v>44530</v>
      </c>
      <c r="F508" s="184">
        <v>1</v>
      </c>
      <c r="G508" s="184"/>
    </row>
    <row r="509" spans="2:7" s="63" customFormat="1" ht="15" x14ac:dyDescent="0.25">
      <c r="B509" s="84"/>
      <c r="C509" s="35" t="s">
        <v>3</v>
      </c>
      <c r="D509" s="36">
        <f>SUM(D506:D508)</f>
        <v>3</v>
      </c>
      <c r="E509" s="180">
        <v>44530</v>
      </c>
      <c r="F509" s="191"/>
      <c r="G509" s="191"/>
    </row>
    <row r="510" spans="2:7" s="14" customFormat="1" ht="17.25" customHeight="1" x14ac:dyDescent="0.25">
      <c r="B510" s="216" t="s">
        <v>27</v>
      </c>
      <c r="C510" s="217"/>
      <c r="D510" s="217"/>
      <c r="E510" s="180">
        <v>44530</v>
      </c>
      <c r="F510" s="183"/>
      <c r="G510" s="183"/>
    </row>
    <row r="511" spans="2:7" ht="15" x14ac:dyDescent="0.25">
      <c r="B511" s="83"/>
      <c r="C511" s="31" t="s">
        <v>180</v>
      </c>
      <c r="D511" s="30">
        <v>1</v>
      </c>
      <c r="E511" s="180">
        <v>44530</v>
      </c>
      <c r="F511" s="181">
        <v>1</v>
      </c>
      <c r="G511" s="181"/>
    </row>
    <row r="512" spans="2:7" s="21" customFormat="1" ht="15" x14ac:dyDescent="0.25">
      <c r="B512" s="83"/>
      <c r="C512" s="32" t="s">
        <v>5</v>
      </c>
      <c r="D512" s="39">
        <v>1</v>
      </c>
      <c r="E512" s="180">
        <v>44530</v>
      </c>
      <c r="F512" s="184">
        <v>1</v>
      </c>
      <c r="G512" s="184"/>
    </row>
    <row r="513" spans="2:7" s="63" customFormat="1" ht="15" x14ac:dyDescent="0.25">
      <c r="B513" s="84"/>
      <c r="C513" s="35" t="s">
        <v>3</v>
      </c>
      <c r="D513" s="36">
        <f>SUM(D511:D512)</f>
        <v>2</v>
      </c>
      <c r="E513" s="180">
        <v>44530</v>
      </c>
      <c r="F513" s="191"/>
      <c r="G513" s="191"/>
    </row>
    <row r="514" spans="2:7" s="14" customFormat="1" ht="17.25" customHeight="1" x14ac:dyDescent="0.25">
      <c r="B514" s="216" t="s">
        <v>59</v>
      </c>
      <c r="C514" s="217"/>
      <c r="D514" s="217"/>
      <c r="E514" s="180">
        <v>44530</v>
      </c>
      <c r="F514" s="183"/>
      <c r="G514" s="183"/>
    </row>
    <row r="515" spans="2:7" ht="15" x14ac:dyDescent="0.25">
      <c r="B515" s="83"/>
      <c r="C515" s="31" t="s">
        <v>4</v>
      </c>
      <c r="D515" s="30">
        <v>1</v>
      </c>
      <c r="E515" s="180">
        <v>44530</v>
      </c>
      <c r="F515" s="181">
        <v>1</v>
      </c>
      <c r="G515" s="181"/>
    </row>
    <row r="516" spans="2:7" ht="15" x14ac:dyDescent="0.25">
      <c r="B516" s="83"/>
      <c r="C516" s="31" t="s">
        <v>234</v>
      </c>
      <c r="D516" s="30">
        <v>1</v>
      </c>
      <c r="E516" s="180">
        <v>44530</v>
      </c>
      <c r="F516" s="181">
        <v>1</v>
      </c>
      <c r="G516" s="181"/>
    </row>
    <row r="517" spans="2:7" ht="15" x14ac:dyDescent="0.25">
      <c r="B517" s="83"/>
      <c r="C517" s="31" t="s">
        <v>292</v>
      </c>
      <c r="D517" s="30">
        <v>2</v>
      </c>
      <c r="E517" s="180">
        <v>44530</v>
      </c>
      <c r="F517" s="181">
        <v>1</v>
      </c>
      <c r="G517" s="181" t="s">
        <v>445</v>
      </c>
    </row>
    <row r="518" spans="2:7" s="21" customFormat="1" ht="15" x14ac:dyDescent="0.25">
      <c r="B518" s="83"/>
      <c r="C518" s="32" t="s">
        <v>80</v>
      </c>
      <c r="D518" s="39">
        <v>2</v>
      </c>
      <c r="E518" s="180">
        <v>44530</v>
      </c>
      <c r="F518" s="184">
        <v>1</v>
      </c>
      <c r="G518" s="184" t="s">
        <v>445</v>
      </c>
    </row>
    <row r="519" spans="2:7" ht="15" x14ac:dyDescent="0.25">
      <c r="B519" s="83"/>
      <c r="C519" s="31" t="s">
        <v>61</v>
      </c>
      <c r="D519" s="30">
        <v>1</v>
      </c>
      <c r="E519" s="180">
        <v>44530</v>
      </c>
      <c r="F519" s="181">
        <v>1</v>
      </c>
      <c r="G519" s="181"/>
    </row>
    <row r="520" spans="2:7" s="64" customFormat="1" ht="15" x14ac:dyDescent="0.25">
      <c r="B520" s="84"/>
      <c r="C520" s="87" t="s">
        <v>3</v>
      </c>
      <c r="D520" s="85">
        <f>SUM(D515:D519)</f>
        <v>7</v>
      </c>
      <c r="E520" s="180">
        <v>44530</v>
      </c>
      <c r="F520" s="192"/>
      <c r="G520" s="192"/>
    </row>
    <row r="521" spans="2:7" s="14" customFormat="1" ht="17.25" customHeight="1" x14ac:dyDescent="0.25">
      <c r="B521" s="216" t="s">
        <v>204</v>
      </c>
      <c r="C521" s="217"/>
      <c r="D521" s="217"/>
      <c r="E521" s="180">
        <v>44530</v>
      </c>
      <c r="F521" s="183"/>
      <c r="G521" s="183"/>
    </row>
    <row r="522" spans="2:7" ht="15" x14ac:dyDescent="0.25">
      <c r="B522" s="83"/>
      <c r="C522" s="31" t="s">
        <v>62</v>
      </c>
      <c r="D522" s="30">
        <v>1</v>
      </c>
      <c r="E522" s="180">
        <v>44530</v>
      </c>
      <c r="F522" s="181">
        <v>1</v>
      </c>
      <c r="G522" s="181"/>
    </row>
    <row r="523" spans="2:7" ht="15" x14ac:dyDescent="0.25">
      <c r="B523" s="83"/>
      <c r="C523" s="31" t="s">
        <v>244</v>
      </c>
      <c r="D523" s="30">
        <v>3</v>
      </c>
      <c r="E523" s="180">
        <v>44530</v>
      </c>
      <c r="F523" s="181">
        <v>1</v>
      </c>
      <c r="G523" s="181" t="s">
        <v>445</v>
      </c>
    </row>
    <row r="524" spans="2:7" ht="15" x14ac:dyDescent="0.25">
      <c r="B524" s="83"/>
      <c r="C524" s="31" t="s">
        <v>10</v>
      </c>
      <c r="D524" s="30">
        <v>4</v>
      </c>
      <c r="E524" s="180">
        <v>44530</v>
      </c>
      <c r="F524" s="181">
        <v>1</v>
      </c>
      <c r="G524" s="181" t="s">
        <v>445</v>
      </c>
    </row>
    <row r="525" spans="2:7" s="64" customFormat="1" ht="12.75" x14ac:dyDescent="0.2">
      <c r="B525" s="84"/>
      <c r="C525" s="87" t="s">
        <v>3</v>
      </c>
      <c r="D525" s="85">
        <f>SUM(D522:D524)</f>
        <v>8</v>
      </c>
      <c r="F525" s="192"/>
      <c r="G525" s="192"/>
    </row>
    <row r="526" spans="2:7" s="14" customFormat="1" ht="17.25" customHeight="1" x14ac:dyDescent="0.2">
      <c r="B526" s="216" t="s">
        <v>63</v>
      </c>
      <c r="C526" s="217"/>
      <c r="D526" s="217"/>
      <c r="F526" s="183"/>
      <c r="G526" s="183"/>
    </row>
    <row r="527" spans="2:7" ht="22.5" collapsed="1" x14ac:dyDescent="0.25">
      <c r="B527" s="19"/>
      <c r="C527" s="42" t="s">
        <v>187</v>
      </c>
      <c r="D527" s="33">
        <v>2</v>
      </c>
      <c r="E527" s="180">
        <v>44530</v>
      </c>
      <c r="F527" s="181">
        <v>1</v>
      </c>
      <c r="G527" s="181"/>
    </row>
    <row r="528" spans="2:7" ht="15" x14ac:dyDescent="0.25">
      <c r="B528" s="19"/>
      <c r="C528" s="170" t="s">
        <v>186</v>
      </c>
      <c r="D528" s="44">
        <v>3</v>
      </c>
      <c r="E528" s="180">
        <v>44530</v>
      </c>
      <c r="F528" s="181">
        <v>1</v>
      </c>
      <c r="G528" s="181" t="s">
        <v>445</v>
      </c>
    </row>
    <row r="529" spans="2:7" ht="17.25" customHeight="1" x14ac:dyDescent="0.25">
      <c r="B529" s="19"/>
      <c r="C529" s="170" t="s">
        <v>231</v>
      </c>
      <c r="D529" s="44">
        <v>2</v>
      </c>
      <c r="E529" s="180">
        <v>44530</v>
      </c>
      <c r="F529" s="181">
        <v>1</v>
      </c>
      <c r="G529" s="181"/>
    </row>
    <row r="530" spans="2:7" ht="15" x14ac:dyDescent="0.25">
      <c r="B530" s="19"/>
      <c r="C530" s="170" t="s">
        <v>232</v>
      </c>
      <c r="D530" s="44">
        <v>1</v>
      </c>
      <c r="E530" s="180">
        <v>44530</v>
      </c>
      <c r="F530" s="181">
        <v>1</v>
      </c>
      <c r="G530" s="181"/>
    </row>
    <row r="531" spans="2:7" ht="15" x14ac:dyDescent="0.25">
      <c r="B531" s="19"/>
      <c r="C531" s="170" t="s">
        <v>54</v>
      </c>
      <c r="D531" s="44">
        <v>1</v>
      </c>
      <c r="E531" s="180">
        <v>44530</v>
      </c>
      <c r="F531" s="181">
        <v>1</v>
      </c>
      <c r="G531" s="181"/>
    </row>
    <row r="532" spans="2:7" ht="15" x14ac:dyDescent="0.25">
      <c r="B532" s="19"/>
      <c r="C532" s="42" t="s">
        <v>66</v>
      </c>
      <c r="D532" s="33">
        <v>2</v>
      </c>
      <c r="E532" s="180">
        <v>44530</v>
      </c>
      <c r="F532" s="181">
        <v>1</v>
      </c>
      <c r="G532" s="181"/>
    </row>
    <row r="533" spans="2:7" ht="15" x14ac:dyDescent="0.25">
      <c r="B533" s="19"/>
      <c r="C533" s="31" t="s">
        <v>67</v>
      </c>
      <c r="D533" s="33">
        <v>2</v>
      </c>
      <c r="E533" s="180">
        <v>44530</v>
      </c>
      <c r="F533" s="181">
        <v>1</v>
      </c>
      <c r="G533" s="181"/>
    </row>
    <row r="534" spans="2:7" ht="15" x14ac:dyDescent="0.25">
      <c r="B534" s="19"/>
      <c r="C534" s="32" t="s">
        <v>68</v>
      </c>
      <c r="D534" s="39">
        <v>3</v>
      </c>
      <c r="E534" s="180">
        <v>44530</v>
      </c>
      <c r="F534" s="181">
        <v>1</v>
      </c>
      <c r="G534" s="181"/>
    </row>
    <row r="535" spans="2:7" ht="15" x14ac:dyDescent="0.25">
      <c r="B535" s="19"/>
      <c r="C535" s="31" t="s">
        <v>69</v>
      </c>
      <c r="D535" s="30">
        <v>5</v>
      </c>
      <c r="E535" s="180">
        <v>44530</v>
      </c>
      <c r="F535" s="181">
        <v>1</v>
      </c>
      <c r="G535" s="181"/>
    </row>
    <row r="536" spans="2:7" ht="29.25" customHeight="1" x14ac:dyDescent="0.25">
      <c r="B536" s="19"/>
      <c r="C536" s="31" t="s">
        <v>71</v>
      </c>
      <c r="D536" s="30">
        <v>1</v>
      </c>
      <c r="E536" s="180">
        <v>44530</v>
      </c>
      <c r="F536" s="181">
        <v>1</v>
      </c>
      <c r="G536" s="181"/>
    </row>
    <row r="537" spans="2:7" s="21" customFormat="1" ht="15" x14ac:dyDescent="0.25">
      <c r="B537" s="19"/>
      <c r="C537" s="118" t="s">
        <v>157</v>
      </c>
      <c r="D537" s="45">
        <v>1</v>
      </c>
      <c r="E537" s="180">
        <v>44530</v>
      </c>
      <c r="F537" s="184">
        <v>1</v>
      </c>
      <c r="G537" s="184"/>
    </row>
    <row r="538" spans="2:7" s="64" customFormat="1" ht="12.75" x14ac:dyDescent="0.2">
      <c r="B538" s="86"/>
      <c r="C538" s="87" t="s">
        <v>3</v>
      </c>
      <c r="D538" s="85">
        <f>SUM(D527:D537)</f>
        <v>23</v>
      </c>
      <c r="F538" s="192"/>
      <c r="G538" s="192"/>
    </row>
    <row r="539" spans="2:7" s="14" customFormat="1" ht="17.25" customHeight="1" x14ac:dyDescent="0.2">
      <c r="B539" s="216" t="s">
        <v>70</v>
      </c>
      <c r="C539" s="217"/>
      <c r="D539" s="217"/>
      <c r="F539" s="183"/>
      <c r="G539" s="183"/>
    </row>
    <row r="540" spans="2:7" ht="15" x14ac:dyDescent="0.25">
      <c r="B540" s="19"/>
      <c r="C540" s="42" t="s">
        <v>46</v>
      </c>
      <c r="D540" s="33">
        <v>1</v>
      </c>
      <c r="E540" s="180">
        <v>44530</v>
      </c>
      <c r="F540" s="181">
        <v>1</v>
      </c>
      <c r="G540" s="181"/>
    </row>
    <row r="541" spans="2:7" ht="15" collapsed="1" x14ac:dyDescent="0.25">
      <c r="B541" s="19"/>
      <c r="C541" s="42" t="s">
        <v>186</v>
      </c>
      <c r="D541" s="33">
        <v>2</v>
      </c>
      <c r="E541" s="180">
        <v>44530</v>
      </c>
      <c r="F541" s="181">
        <v>1</v>
      </c>
      <c r="G541" s="181" t="s">
        <v>445</v>
      </c>
    </row>
    <row r="542" spans="2:7" ht="15" x14ac:dyDescent="0.25">
      <c r="B542" s="19"/>
      <c r="C542" s="170" t="s">
        <v>340</v>
      </c>
      <c r="D542" s="44">
        <v>1</v>
      </c>
      <c r="E542" s="180">
        <v>44530</v>
      </c>
      <c r="F542" s="181">
        <v>1</v>
      </c>
      <c r="G542" s="181"/>
    </row>
    <row r="543" spans="2:7" ht="15" x14ac:dyDescent="0.25">
      <c r="B543" s="19"/>
      <c r="C543" s="88" t="s">
        <v>54</v>
      </c>
      <c r="D543" s="30">
        <v>1</v>
      </c>
      <c r="E543" s="180">
        <v>44530</v>
      </c>
      <c r="F543" s="181">
        <v>1</v>
      </c>
      <c r="G543" s="181"/>
    </row>
    <row r="544" spans="2:7" s="21" customFormat="1" ht="15" x14ac:dyDescent="0.25">
      <c r="B544" s="19"/>
      <c r="C544" s="43" t="s">
        <v>66</v>
      </c>
      <c r="D544" s="45">
        <v>2</v>
      </c>
      <c r="E544" s="180">
        <v>44530</v>
      </c>
      <c r="F544" s="184">
        <v>1</v>
      </c>
      <c r="G544" s="184"/>
    </row>
    <row r="545" spans="2:7" s="21" customFormat="1" ht="15" x14ac:dyDescent="0.25">
      <c r="B545" s="19"/>
      <c r="C545" s="43" t="s">
        <v>68</v>
      </c>
      <c r="D545" s="45">
        <v>5</v>
      </c>
      <c r="E545" s="180">
        <v>44530</v>
      </c>
      <c r="F545" s="184">
        <v>1</v>
      </c>
      <c r="G545" s="184"/>
    </row>
    <row r="546" spans="2:7" s="21" customFormat="1" ht="15" x14ac:dyDescent="0.25">
      <c r="B546" s="19"/>
      <c r="C546" s="43" t="s">
        <v>69</v>
      </c>
      <c r="D546" s="45">
        <v>4</v>
      </c>
      <c r="E546" s="180">
        <v>44530</v>
      </c>
      <c r="F546" s="184">
        <v>1</v>
      </c>
      <c r="G546" s="184"/>
    </row>
    <row r="547" spans="2:7" s="21" customFormat="1" ht="15" x14ac:dyDescent="0.25">
      <c r="B547" s="19"/>
      <c r="C547" s="43" t="s">
        <v>71</v>
      </c>
      <c r="D547" s="45">
        <v>1</v>
      </c>
      <c r="E547" s="180">
        <v>44530</v>
      </c>
      <c r="F547" s="184">
        <v>1</v>
      </c>
      <c r="G547" s="184"/>
    </row>
    <row r="548" spans="2:7" s="64" customFormat="1" ht="12.75" x14ac:dyDescent="0.2">
      <c r="B548" s="86"/>
      <c r="C548" s="87" t="s">
        <v>3</v>
      </c>
      <c r="D548" s="85">
        <f>SUM(D540:D547)</f>
        <v>17</v>
      </c>
      <c r="F548" s="192"/>
      <c r="G548" s="192"/>
    </row>
    <row r="549" spans="2:7" s="14" customFormat="1" ht="17.25" customHeight="1" x14ac:dyDescent="0.2">
      <c r="B549" s="216" t="s">
        <v>72</v>
      </c>
      <c r="C549" s="217"/>
      <c r="D549" s="217"/>
      <c r="F549" s="183"/>
      <c r="G549" s="183"/>
    </row>
    <row r="550" spans="2:7" s="14" customFormat="1" ht="22.5" x14ac:dyDescent="0.25">
      <c r="B550" s="19"/>
      <c r="C550" s="170" t="s">
        <v>187</v>
      </c>
      <c r="D550" s="44">
        <v>1</v>
      </c>
      <c r="E550" s="180">
        <v>44530</v>
      </c>
      <c r="F550" s="183">
        <v>1</v>
      </c>
      <c r="G550" s="183"/>
    </row>
    <row r="551" spans="2:7" ht="15" x14ac:dyDescent="0.25">
      <c r="B551" s="19"/>
      <c r="C551" s="31" t="s">
        <v>186</v>
      </c>
      <c r="D551" s="30">
        <v>2</v>
      </c>
      <c r="E551" s="180">
        <v>44530</v>
      </c>
      <c r="F551" s="181">
        <v>1</v>
      </c>
      <c r="G551" s="181" t="s">
        <v>445</v>
      </c>
    </row>
    <row r="552" spans="2:7" ht="15" x14ac:dyDescent="0.25">
      <c r="B552" s="19"/>
      <c r="C552" s="31" t="s">
        <v>66</v>
      </c>
      <c r="D552" s="30">
        <v>3</v>
      </c>
      <c r="E552" s="180">
        <v>44530</v>
      </c>
      <c r="F552" s="181">
        <v>1</v>
      </c>
      <c r="G552" s="181"/>
    </row>
    <row r="553" spans="2:7" ht="15" x14ac:dyDescent="0.25">
      <c r="B553" s="19"/>
      <c r="C553" s="31" t="s">
        <v>67</v>
      </c>
      <c r="D553" s="30">
        <v>1</v>
      </c>
      <c r="E553" s="180">
        <v>44530</v>
      </c>
      <c r="F553" s="181">
        <v>1</v>
      </c>
      <c r="G553" s="181"/>
    </row>
    <row r="554" spans="2:7" ht="15" x14ac:dyDescent="0.25">
      <c r="B554" s="19"/>
      <c r="C554" s="32" t="s">
        <v>68</v>
      </c>
      <c r="D554" s="39">
        <v>4</v>
      </c>
      <c r="E554" s="180">
        <v>44530</v>
      </c>
      <c r="F554" s="181">
        <v>1</v>
      </c>
      <c r="G554" s="181"/>
    </row>
    <row r="555" spans="2:7" ht="15" x14ac:dyDescent="0.25">
      <c r="B555" s="19"/>
      <c r="C555" s="32" t="s">
        <v>69</v>
      </c>
      <c r="D555" s="39">
        <v>5</v>
      </c>
      <c r="E555" s="180">
        <v>44530</v>
      </c>
      <c r="F555" s="181">
        <v>1</v>
      </c>
      <c r="G555" s="181"/>
    </row>
    <row r="556" spans="2:7" s="21" customFormat="1" ht="15" x14ac:dyDescent="0.25">
      <c r="B556" s="19"/>
      <c r="C556" s="32" t="s">
        <v>71</v>
      </c>
      <c r="D556" s="39">
        <v>1</v>
      </c>
      <c r="E556" s="180">
        <v>44530</v>
      </c>
      <c r="F556" s="184">
        <v>1</v>
      </c>
      <c r="G556" s="184"/>
    </row>
    <row r="557" spans="2:7" s="64" customFormat="1" ht="12.75" x14ac:dyDescent="0.2">
      <c r="B557" s="86"/>
      <c r="C557" s="87" t="s">
        <v>3</v>
      </c>
      <c r="D557" s="85">
        <f>SUM(D550:D556)</f>
        <v>17</v>
      </c>
      <c r="F557" s="192"/>
      <c r="G557" s="192"/>
    </row>
    <row r="558" spans="2:7" s="14" customFormat="1" ht="17.25" customHeight="1" x14ac:dyDescent="0.2">
      <c r="B558" s="216" t="s">
        <v>73</v>
      </c>
      <c r="C558" s="217"/>
      <c r="D558" s="217"/>
      <c r="F558" s="183"/>
      <c r="G558" s="183"/>
    </row>
    <row r="559" spans="2:7" s="165" customFormat="1" ht="22.5" x14ac:dyDescent="0.25">
      <c r="B559" s="19"/>
      <c r="C559" s="88" t="s">
        <v>187</v>
      </c>
      <c r="D559" s="171">
        <v>1</v>
      </c>
      <c r="E559" s="180">
        <v>44530</v>
      </c>
      <c r="F559" s="187">
        <v>1</v>
      </c>
      <c r="G559" s="187"/>
    </row>
    <row r="560" spans="2:7" ht="15" collapsed="1" x14ac:dyDescent="0.25">
      <c r="B560" s="19"/>
      <c r="C560" s="88" t="s">
        <v>66</v>
      </c>
      <c r="D560" s="33">
        <v>2</v>
      </c>
      <c r="E560" s="180">
        <v>44530</v>
      </c>
      <c r="F560" s="181">
        <v>1</v>
      </c>
      <c r="G560" s="181"/>
    </row>
    <row r="561" spans="2:7" ht="15" x14ac:dyDescent="0.25">
      <c r="B561" s="19"/>
      <c r="C561" s="88" t="s">
        <v>67</v>
      </c>
      <c r="D561" s="33">
        <v>2</v>
      </c>
      <c r="E561" s="180">
        <v>44530</v>
      </c>
      <c r="F561" s="181">
        <v>1</v>
      </c>
      <c r="G561" s="181"/>
    </row>
    <row r="562" spans="2:7" ht="15" x14ac:dyDescent="0.25">
      <c r="B562" s="19"/>
      <c r="C562" s="118" t="s">
        <v>68</v>
      </c>
      <c r="D562" s="45">
        <v>3</v>
      </c>
      <c r="E562" s="180">
        <v>44530</v>
      </c>
      <c r="F562" s="181">
        <v>1</v>
      </c>
      <c r="G562" s="181"/>
    </row>
    <row r="563" spans="2:7" s="21" customFormat="1" ht="15" x14ac:dyDescent="0.25">
      <c r="B563" s="19"/>
      <c r="C563" s="118" t="s">
        <v>69</v>
      </c>
      <c r="D563" s="45">
        <v>6</v>
      </c>
      <c r="E563" s="180">
        <v>44530</v>
      </c>
      <c r="F563" s="184">
        <v>1</v>
      </c>
      <c r="G563" s="184"/>
    </row>
    <row r="564" spans="2:7" s="21" customFormat="1" ht="15" x14ac:dyDescent="0.25">
      <c r="B564" s="19"/>
      <c r="C564" s="43" t="s">
        <v>71</v>
      </c>
      <c r="D564" s="45">
        <v>3</v>
      </c>
      <c r="E564" s="180">
        <v>44530</v>
      </c>
      <c r="F564" s="184">
        <v>1</v>
      </c>
      <c r="G564" s="184"/>
    </row>
    <row r="565" spans="2:7" ht="15" x14ac:dyDescent="0.25">
      <c r="B565" s="19"/>
      <c r="C565" s="88" t="s">
        <v>38</v>
      </c>
      <c r="D565" s="33">
        <v>2</v>
      </c>
      <c r="E565" s="180">
        <v>44530</v>
      </c>
      <c r="F565" s="181">
        <v>1</v>
      </c>
      <c r="G565" s="181"/>
    </row>
    <row r="566" spans="2:7" ht="15" outlineLevel="1" x14ac:dyDescent="0.25">
      <c r="B566" s="19"/>
      <c r="C566" s="31" t="s">
        <v>40</v>
      </c>
      <c r="D566" s="30">
        <v>1</v>
      </c>
      <c r="E566" s="180">
        <v>44530</v>
      </c>
      <c r="F566" s="181">
        <v>1</v>
      </c>
      <c r="G566" s="181"/>
    </row>
    <row r="567" spans="2:7" s="64" customFormat="1" ht="12.75" x14ac:dyDescent="0.2">
      <c r="B567" s="86"/>
      <c r="C567" s="87" t="s">
        <v>3</v>
      </c>
      <c r="D567" s="85">
        <f>SUM(D559:D566)</f>
        <v>20</v>
      </c>
      <c r="F567" s="192"/>
      <c r="G567" s="192"/>
    </row>
    <row r="568" spans="2:7" s="14" customFormat="1" ht="17.25" customHeight="1" x14ac:dyDescent="0.2">
      <c r="B568" s="216" t="s">
        <v>74</v>
      </c>
      <c r="C568" s="217"/>
      <c r="D568" s="217"/>
      <c r="F568" s="183"/>
      <c r="G568" s="183"/>
    </row>
    <row r="569" spans="2:7" ht="15" x14ac:dyDescent="0.25">
      <c r="B569" s="19"/>
      <c r="C569" s="31" t="s">
        <v>186</v>
      </c>
      <c r="D569" s="45">
        <v>3</v>
      </c>
      <c r="E569" s="180">
        <v>44530</v>
      </c>
      <c r="F569" s="181">
        <v>1</v>
      </c>
      <c r="G569" s="181" t="s">
        <v>445</v>
      </c>
    </row>
    <row r="570" spans="2:7" ht="14.25" customHeight="1" x14ac:dyDescent="0.25">
      <c r="B570" s="19"/>
      <c r="C570" s="88" t="s">
        <v>24</v>
      </c>
      <c r="D570" s="33">
        <v>1</v>
      </c>
      <c r="E570" s="180">
        <v>44530</v>
      </c>
      <c r="F570" s="181">
        <v>1</v>
      </c>
      <c r="G570" s="181"/>
    </row>
    <row r="571" spans="2:7" ht="15" x14ac:dyDescent="0.25">
      <c r="B571" s="19"/>
      <c r="C571" s="31" t="s">
        <v>50</v>
      </c>
      <c r="D571" s="39">
        <v>1</v>
      </c>
      <c r="E571" s="180">
        <v>44530</v>
      </c>
      <c r="F571" s="181">
        <v>1</v>
      </c>
      <c r="G571" s="181"/>
    </row>
    <row r="572" spans="2:7" ht="15" collapsed="1" x14ac:dyDescent="0.25">
      <c r="B572" s="19"/>
      <c r="C572" s="31" t="s">
        <v>66</v>
      </c>
      <c r="D572" s="45">
        <v>1</v>
      </c>
      <c r="E572" s="180">
        <v>44530</v>
      </c>
      <c r="F572" s="181">
        <v>1</v>
      </c>
      <c r="G572" s="181"/>
    </row>
    <row r="573" spans="2:7" ht="15" x14ac:dyDescent="0.25">
      <c r="B573" s="19"/>
      <c r="C573" s="31" t="s">
        <v>67</v>
      </c>
      <c r="D573" s="45">
        <v>3</v>
      </c>
      <c r="E573" s="180">
        <v>44530</v>
      </c>
      <c r="F573" s="181">
        <v>1</v>
      </c>
      <c r="G573" s="181"/>
    </row>
    <row r="574" spans="2:7" ht="15" x14ac:dyDescent="0.25">
      <c r="B574" s="19"/>
      <c r="C574" s="32" t="s">
        <v>68</v>
      </c>
      <c r="D574" s="45">
        <v>9</v>
      </c>
      <c r="E574" s="180">
        <v>44530</v>
      </c>
      <c r="F574" s="181">
        <v>1</v>
      </c>
      <c r="G574" s="181"/>
    </row>
    <row r="575" spans="2:7" ht="15" x14ac:dyDescent="0.25">
      <c r="B575" s="19"/>
      <c r="C575" s="42" t="s">
        <v>69</v>
      </c>
      <c r="D575" s="45">
        <v>5</v>
      </c>
      <c r="E575" s="180">
        <v>44530</v>
      </c>
      <c r="F575" s="181">
        <v>1</v>
      </c>
      <c r="G575" s="181"/>
    </row>
    <row r="576" spans="2:7" ht="15" x14ac:dyDescent="0.25">
      <c r="B576" s="19"/>
      <c r="C576" s="42" t="s">
        <v>71</v>
      </c>
      <c r="D576" s="45">
        <v>4</v>
      </c>
      <c r="E576" s="180">
        <v>44530</v>
      </c>
      <c r="F576" s="181">
        <v>1</v>
      </c>
      <c r="G576" s="181"/>
    </row>
    <row r="577" spans="2:7" ht="15" x14ac:dyDescent="0.25">
      <c r="B577" s="19"/>
      <c r="C577" s="43" t="s">
        <v>43</v>
      </c>
      <c r="D577" s="45">
        <v>1</v>
      </c>
      <c r="E577" s="180">
        <v>44530</v>
      </c>
      <c r="F577" s="181">
        <v>1</v>
      </c>
      <c r="G577" s="181"/>
    </row>
    <row r="578" spans="2:7" s="64" customFormat="1" ht="12.75" x14ac:dyDescent="0.2">
      <c r="B578" s="86"/>
      <c r="C578" s="87" t="s">
        <v>3</v>
      </c>
      <c r="D578" s="85">
        <f>SUM(D569:D577)</f>
        <v>28</v>
      </c>
      <c r="F578" s="192"/>
      <c r="G578" s="192"/>
    </row>
    <row r="579" spans="2:7" s="14" customFormat="1" ht="17.25" customHeight="1" x14ac:dyDescent="0.2">
      <c r="B579" s="216" t="s">
        <v>75</v>
      </c>
      <c r="C579" s="217"/>
      <c r="D579" s="217"/>
      <c r="F579" s="183"/>
      <c r="G579" s="183"/>
    </row>
    <row r="580" spans="2:7" ht="22.5" collapsed="1" x14ac:dyDescent="0.25">
      <c r="B580" s="19"/>
      <c r="C580" s="42" t="s">
        <v>187</v>
      </c>
      <c r="D580" s="33">
        <v>1</v>
      </c>
      <c r="E580" s="180">
        <v>44530</v>
      </c>
      <c r="F580" s="181">
        <v>1</v>
      </c>
      <c r="G580" s="181"/>
    </row>
    <row r="581" spans="2:7" ht="15" x14ac:dyDescent="0.25">
      <c r="B581" s="19"/>
      <c r="C581" s="42" t="s">
        <v>186</v>
      </c>
      <c r="D581" s="33">
        <v>2</v>
      </c>
      <c r="E581" s="180">
        <v>44530</v>
      </c>
      <c r="F581" s="181">
        <v>1</v>
      </c>
      <c r="G581" s="181" t="s">
        <v>445</v>
      </c>
    </row>
    <row r="582" spans="2:7" ht="15" x14ac:dyDescent="0.25">
      <c r="B582" s="19"/>
      <c r="C582" s="42" t="s">
        <v>66</v>
      </c>
      <c r="D582" s="33">
        <v>2</v>
      </c>
      <c r="E582" s="180">
        <v>44530</v>
      </c>
      <c r="F582" s="181">
        <v>1</v>
      </c>
      <c r="G582" s="181"/>
    </row>
    <row r="583" spans="2:7" ht="15" x14ac:dyDescent="0.25">
      <c r="B583" s="19"/>
      <c r="C583" s="42" t="s">
        <v>67</v>
      </c>
      <c r="D583" s="33">
        <v>1</v>
      </c>
      <c r="E583" s="180">
        <v>44530</v>
      </c>
      <c r="F583" s="181">
        <v>1</v>
      </c>
      <c r="G583" s="181"/>
    </row>
    <row r="584" spans="2:7" ht="15" x14ac:dyDescent="0.25">
      <c r="B584" s="19"/>
      <c r="C584" s="43" t="s">
        <v>68</v>
      </c>
      <c r="D584" s="45">
        <v>6</v>
      </c>
      <c r="E584" s="180">
        <v>44530</v>
      </c>
      <c r="F584" s="181">
        <v>1</v>
      </c>
      <c r="G584" s="181"/>
    </row>
    <row r="585" spans="2:7" ht="15" x14ac:dyDescent="0.25">
      <c r="B585" s="19"/>
      <c r="C585" s="42" t="s">
        <v>69</v>
      </c>
      <c r="D585" s="33">
        <v>5</v>
      </c>
      <c r="E585" s="180">
        <v>44530</v>
      </c>
      <c r="F585" s="181">
        <v>1</v>
      </c>
      <c r="G585" s="181"/>
    </row>
    <row r="586" spans="2:7" s="21" customFormat="1" ht="15" x14ac:dyDescent="0.25">
      <c r="B586" s="19"/>
      <c r="C586" s="32" t="s">
        <v>43</v>
      </c>
      <c r="D586" s="39">
        <v>1</v>
      </c>
      <c r="E586" s="180">
        <v>44530</v>
      </c>
      <c r="F586" s="184">
        <v>1</v>
      </c>
      <c r="G586" s="184"/>
    </row>
    <row r="587" spans="2:7" ht="15" x14ac:dyDescent="0.25">
      <c r="B587" s="19"/>
      <c r="C587" s="42" t="s">
        <v>41</v>
      </c>
      <c r="D587" s="33">
        <v>1</v>
      </c>
      <c r="E587" s="180">
        <v>44530</v>
      </c>
      <c r="F587" s="181">
        <v>1</v>
      </c>
      <c r="G587" s="181"/>
    </row>
    <row r="588" spans="2:7" s="64" customFormat="1" ht="12.75" x14ac:dyDescent="0.2">
      <c r="B588" s="86"/>
      <c r="C588" s="87" t="s">
        <v>3</v>
      </c>
      <c r="D588" s="85">
        <f>SUM(D580:D587)</f>
        <v>19</v>
      </c>
      <c r="F588" s="192"/>
      <c r="G588" s="192"/>
    </row>
    <row r="589" spans="2:7" s="14" customFormat="1" ht="17.25" customHeight="1" x14ac:dyDescent="0.2">
      <c r="B589" s="216" t="s">
        <v>268</v>
      </c>
      <c r="C589" s="217"/>
      <c r="D589" s="217"/>
      <c r="F589" s="183"/>
      <c r="G589" s="183"/>
    </row>
    <row r="590" spans="2:7" s="21" customFormat="1" ht="22.5" collapsed="1" x14ac:dyDescent="0.25">
      <c r="B590" s="19"/>
      <c r="C590" s="43" t="s">
        <v>187</v>
      </c>
      <c r="D590" s="45">
        <v>1</v>
      </c>
      <c r="E590" s="180">
        <v>44530</v>
      </c>
      <c r="F590" s="184">
        <v>1</v>
      </c>
      <c r="G590" s="184"/>
    </row>
    <row r="591" spans="2:7" s="53" customFormat="1" ht="17.25" customHeight="1" x14ac:dyDescent="0.25">
      <c r="B591" s="47"/>
      <c r="C591" s="43" t="s">
        <v>186</v>
      </c>
      <c r="D591" s="45">
        <v>1</v>
      </c>
      <c r="E591" s="180">
        <v>44530</v>
      </c>
      <c r="F591" s="185">
        <v>1</v>
      </c>
      <c r="G591" s="185"/>
    </row>
    <row r="592" spans="2:7" ht="15" collapsed="1" x14ac:dyDescent="0.25">
      <c r="B592" s="19"/>
      <c r="C592" s="31" t="s">
        <v>66</v>
      </c>
      <c r="D592" s="45">
        <v>4</v>
      </c>
      <c r="E592" s="180">
        <v>44530</v>
      </c>
      <c r="F592" s="181">
        <v>1</v>
      </c>
      <c r="G592" s="181"/>
    </row>
    <row r="593" spans="2:7" ht="15" x14ac:dyDescent="0.25">
      <c r="B593" s="19"/>
      <c r="C593" s="31" t="s">
        <v>67</v>
      </c>
      <c r="D593" s="45">
        <v>4</v>
      </c>
      <c r="E593" s="180">
        <v>44530</v>
      </c>
      <c r="F593" s="181">
        <v>1</v>
      </c>
      <c r="G593" s="181"/>
    </row>
    <row r="594" spans="2:7" ht="15" x14ac:dyDescent="0.25">
      <c r="B594" s="19"/>
      <c r="C594" s="31" t="s">
        <v>68</v>
      </c>
      <c r="D594" s="45">
        <v>5</v>
      </c>
      <c r="E594" s="180">
        <v>44530</v>
      </c>
      <c r="F594" s="181">
        <v>1</v>
      </c>
      <c r="G594" s="181"/>
    </row>
    <row r="595" spans="2:7" ht="15" x14ac:dyDescent="0.25">
      <c r="B595" s="47"/>
      <c r="C595" s="42" t="s">
        <v>69</v>
      </c>
      <c r="D595" s="45">
        <v>2</v>
      </c>
      <c r="E595" s="180">
        <v>44530</v>
      </c>
      <c r="F595" s="181">
        <v>1</v>
      </c>
      <c r="G595" s="181"/>
    </row>
    <row r="596" spans="2:7" s="21" customFormat="1" ht="14.25" customHeight="1" x14ac:dyDescent="0.25">
      <c r="B596" s="47"/>
      <c r="C596" s="43" t="s">
        <v>36</v>
      </c>
      <c r="D596" s="45">
        <v>1</v>
      </c>
      <c r="E596" s="180">
        <v>44530</v>
      </c>
      <c r="F596" s="184">
        <v>1</v>
      </c>
      <c r="G596" s="184"/>
    </row>
    <row r="597" spans="2:7" s="21" customFormat="1" ht="15" x14ac:dyDescent="0.25">
      <c r="B597" s="47"/>
      <c r="C597" s="43" t="s">
        <v>35</v>
      </c>
      <c r="D597" s="45">
        <v>1</v>
      </c>
      <c r="E597" s="180">
        <v>44530</v>
      </c>
      <c r="F597" s="184">
        <v>1</v>
      </c>
      <c r="G597" s="184"/>
    </row>
    <row r="598" spans="2:7" s="64" customFormat="1" ht="12.75" x14ac:dyDescent="0.2">
      <c r="B598" s="86"/>
      <c r="C598" s="87" t="s">
        <v>3</v>
      </c>
      <c r="D598" s="85">
        <f>SUM(D590:D597)</f>
        <v>19</v>
      </c>
      <c r="F598" s="192"/>
      <c r="G598" s="192"/>
    </row>
    <row r="599" spans="2:7" s="14" customFormat="1" ht="17.25" customHeight="1" x14ac:dyDescent="0.2">
      <c r="B599" s="216" t="s">
        <v>277</v>
      </c>
      <c r="C599" s="217"/>
      <c r="D599" s="217"/>
      <c r="F599" s="183"/>
      <c r="G599" s="183"/>
    </row>
    <row r="600" spans="2:7" ht="15" x14ac:dyDescent="0.25">
      <c r="B600" s="19"/>
      <c r="C600" s="31" t="s">
        <v>186</v>
      </c>
      <c r="D600" s="33">
        <v>2</v>
      </c>
      <c r="E600" s="180">
        <v>44530</v>
      </c>
      <c r="F600" s="181">
        <v>1</v>
      </c>
      <c r="G600" s="181" t="s">
        <v>445</v>
      </c>
    </row>
    <row r="601" spans="2:7" ht="15" x14ac:dyDescent="0.25">
      <c r="B601" s="19"/>
      <c r="C601" s="31" t="s">
        <v>286</v>
      </c>
      <c r="D601" s="33">
        <v>1</v>
      </c>
      <c r="E601" s="180">
        <v>44530</v>
      </c>
      <c r="F601" s="181">
        <v>1</v>
      </c>
      <c r="G601" s="181"/>
    </row>
    <row r="602" spans="2:7" ht="15" x14ac:dyDescent="0.25">
      <c r="B602" s="19"/>
      <c r="C602" s="31" t="s">
        <v>54</v>
      </c>
      <c r="D602" s="33">
        <v>1</v>
      </c>
      <c r="E602" s="180">
        <v>44530</v>
      </c>
      <c r="F602" s="181">
        <v>1</v>
      </c>
      <c r="G602" s="181"/>
    </row>
    <row r="603" spans="2:7" ht="15" collapsed="1" x14ac:dyDescent="0.25">
      <c r="B603" s="19"/>
      <c r="C603" s="31" t="s">
        <v>66</v>
      </c>
      <c r="D603" s="33">
        <v>1</v>
      </c>
      <c r="E603" s="180">
        <v>44530</v>
      </c>
      <c r="F603" s="181">
        <v>1</v>
      </c>
      <c r="G603" s="181"/>
    </row>
    <row r="604" spans="2:7" ht="15" x14ac:dyDescent="0.25">
      <c r="B604" s="19"/>
      <c r="C604" s="31" t="s">
        <v>67</v>
      </c>
      <c r="D604" s="33">
        <v>3</v>
      </c>
      <c r="E604" s="180">
        <v>44530</v>
      </c>
      <c r="F604" s="181">
        <v>1</v>
      </c>
      <c r="G604" s="181"/>
    </row>
    <row r="605" spans="2:7" ht="15" x14ac:dyDescent="0.25">
      <c r="B605" s="19"/>
      <c r="C605" s="31" t="s">
        <v>68</v>
      </c>
      <c r="D605" s="33">
        <v>2</v>
      </c>
      <c r="E605" s="180">
        <v>44530</v>
      </c>
      <c r="F605" s="181">
        <v>1</v>
      </c>
      <c r="G605" s="181"/>
    </row>
    <row r="606" spans="2:7" ht="15" x14ac:dyDescent="0.25">
      <c r="B606" s="19"/>
      <c r="C606" s="32" t="s">
        <v>69</v>
      </c>
      <c r="D606" s="45">
        <v>3</v>
      </c>
      <c r="E606" s="180">
        <v>44530</v>
      </c>
      <c r="F606" s="181">
        <v>1</v>
      </c>
      <c r="G606" s="181"/>
    </row>
    <row r="607" spans="2:7" ht="15" x14ac:dyDescent="0.25">
      <c r="B607" s="19"/>
      <c r="C607" s="32" t="s">
        <v>71</v>
      </c>
      <c r="D607" s="45">
        <v>1</v>
      </c>
      <c r="E607" s="180">
        <v>44530</v>
      </c>
      <c r="F607" s="181">
        <v>1</v>
      </c>
      <c r="G607" s="181"/>
    </row>
    <row r="608" spans="2:7" ht="15" x14ac:dyDescent="0.25">
      <c r="B608" s="19"/>
      <c r="C608" s="31" t="s">
        <v>43</v>
      </c>
      <c r="D608" s="33">
        <v>1</v>
      </c>
      <c r="E608" s="180">
        <v>44530</v>
      </c>
      <c r="F608" s="181">
        <v>1</v>
      </c>
      <c r="G608" s="181"/>
    </row>
    <row r="609" spans="2:7" s="64" customFormat="1" ht="12.75" x14ac:dyDescent="0.2">
      <c r="B609" s="86"/>
      <c r="C609" s="87" t="s">
        <v>3</v>
      </c>
      <c r="D609" s="85">
        <f>SUM(D600:D608)</f>
        <v>15</v>
      </c>
      <c r="F609" s="192"/>
      <c r="G609" s="192"/>
    </row>
    <row r="610" spans="2:7" s="14" customFormat="1" ht="17.25" customHeight="1" x14ac:dyDescent="0.2">
      <c r="B610" s="216" t="s">
        <v>76</v>
      </c>
      <c r="C610" s="217"/>
      <c r="D610" s="217"/>
      <c r="F610" s="183"/>
      <c r="G610" s="183"/>
    </row>
    <row r="611" spans="2:7" s="21" customFormat="1" ht="22.5" collapsed="1" x14ac:dyDescent="0.25">
      <c r="B611" s="19"/>
      <c r="C611" s="32" t="s">
        <v>187</v>
      </c>
      <c r="D611" s="45">
        <v>1</v>
      </c>
      <c r="E611" s="180">
        <v>44530</v>
      </c>
      <c r="F611" s="184">
        <v>1</v>
      </c>
      <c r="G611" s="184"/>
    </row>
    <row r="612" spans="2:7" s="21" customFormat="1" ht="15" x14ac:dyDescent="0.25">
      <c r="B612" s="19"/>
      <c r="C612" s="43" t="s">
        <v>186</v>
      </c>
      <c r="D612" s="45">
        <v>1</v>
      </c>
      <c r="E612" s="180">
        <v>44530</v>
      </c>
      <c r="F612" s="184">
        <v>1</v>
      </c>
      <c r="G612" s="184"/>
    </row>
    <row r="613" spans="2:7" s="21" customFormat="1" ht="15" collapsed="1" x14ac:dyDescent="0.25">
      <c r="B613" s="19"/>
      <c r="C613" s="32" t="s">
        <v>66</v>
      </c>
      <c r="D613" s="45">
        <v>1</v>
      </c>
      <c r="E613" s="180">
        <v>44530</v>
      </c>
      <c r="F613" s="184">
        <v>1</v>
      </c>
      <c r="G613" s="184"/>
    </row>
    <row r="614" spans="2:7" s="21" customFormat="1" ht="15" collapsed="1" x14ac:dyDescent="0.25">
      <c r="B614" s="19"/>
      <c r="C614" s="32" t="s">
        <v>67</v>
      </c>
      <c r="D614" s="45">
        <v>1</v>
      </c>
      <c r="E614" s="180">
        <v>44530</v>
      </c>
      <c r="F614" s="184">
        <v>1</v>
      </c>
      <c r="G614" s="184"/>
    </row>
    <row r="615" spans="2:7" s="21" customFormat="1" ht="15" x14ac:dyDescent="0.25">
      <c r="B615" s="19"/>
      <c r="C615" s="32" t="s">
        <v>68</v>
      </c>
      <c r="D615" s="45">
        <v>5</v>
      </c>
      <c r="E615" s="180">
        <v>44530</v>
      </c>
      <c r="F615" s="184">
        <v>1</v>
      </c>
      <c r="G615" s="184"/>
    </row>
    <row r="616" spans="2:7" s="21" customFormat="1" ht="15" x14ac:dyDescent="0.25">
      <c r="B616" s="19"/>
      <c r="C616" s="32" t="s">
        <v>69</v>
      </c>
      <c r="D616" s="45">
        <v>5</v>
      </c>
      <c r="E616" s="180">
        <v>44530</v>
      </c>
      <c r="F616" s="184">
        <v>1</v>
      </c>
      <c r="G616" s="184"/>
    </row>
    <row r="617" spans="2:7" s="21" customFormat="1" ht="15" x14ac:dyDescent="0.25">
      <c r="B617" s="19"/>
      <c r="C617" s="116" t="s">
        <v>38</v>
      </c>
      <c r="D617" s="46">
        <v>1</v>
      </c>
      <c r="E617" s="180">
        <v>44530</v>
      </c>
      <c r="F617" s="184">
        <v>1</v>
      </c>
      <c r="G617" s="184"/>
    </row>
    <row r="618" spans="2:7" s="64" customFormat="1" ht="12.75" x14ac:dyDescent="0.2">
      <c r="B618" s="86"/>
      <c r="C618" s="87" t="s">
        <v>3</v>
      </c>
      <c r="D618" s="85">
        <f>SUM(D611:D617)</f>
        <v>15</v>
      </c>
      <c r="F618" s="192"/>
      <c r="G618" s="192"/>
    </row>
    <row r="619" spans="2:7" ht="20.25" customHeight="1" x14ac:dyDescent="0.25">
      <c r="B619" s="220" t="s">
        <v>77</v>
      </c>
      <c r="C619" s="211"/>
      <c r="D619" s="41">
        <f>D509+D513+D520+D525+D538+D548+D557+D567+D578+D588+D598+D609+D618</f>
        <v>193</v>
      </c>
      <c r="F619" s="181"/>
      <c r="G619" s="181"/>
    </row>
    <row r="620" spans="2:7" ht="27.75" customHeight="1" collapsed="1" x14ac:dyDescent="0.25">
      <c r="B620" s="221" t="s">
        <v>78</v>
      </c>
      <c r="C620" s="222"/>
      <c r="D620" s="222"/>
      <c r="F620" s="181"/>
      <c r="G620" s="181"/>
    </row>
    <row r="621" spans="2:7" s="14" customFormat="1" ht="17.25" customHeight="1" x14ac:dyDescent="0.2">
      <c r="B621" s="216" t="s">
        <v>2</v>
      </c>
      <c r="C621" s="217"/>
      <c r="D621" s="217"/>
      <c r="F621" s="183"/>
      <c r="G621" s="183"/>
    </row>
    <row r="622" spans="2:7" ht="15" x14ac:dyDescent="0.25">
      <c r="B622" s="19"/>
      <c r="C622" s="31" t="s">
        <v>26</v>
      </c>
      <c r="D622" s="30">
        <v>1</v>
      </c>
      <c r="E622" s="180">
        <v>44530</v>
      </c>
      <c r="F622" s="181">
        <v>1</v>
      </c>
      <c r="G622" s="181"/>
    </row>
    <row r="623" spans="2:7" ht="15" collapsed="1" x14ac:dyDescent="0.25">
      <c r="B623" s="19"/>
      <c r="C623" s="31" t="s">
        <v>159</v>
      </c>
      <c r="D623" s="39">
        <v>1</v>
      </c>
      <c r="E623" s="180">
        <v>44530</v>
      </c>
      <c r="F623" s="181">
        <v>1</v>
      </c>
      <c r="G623" s="181"/>
    </row>
    <row r="624" spans="2:7" s="24" customFormat="1" ht="15.75" customHeight="1" x14ac:dyDescent="0.25">
      <c r="B624" s="34"/>
      <c r="C624" s="35" t="s">
        <v>3</v>
      </c>
      <c r="D624" s="61">
        <f>SUM(D622:D623)</f>
        <v>2</v>
      </c>
      <c r="F624" s="182"/>
      <c r="G624" s="182"/>
    </row>
    <row r="625" spans="2:7" s="14" customFormat="1" ht="21.75" customHeight="1" x14ac:dyDescent="0.2">
      <c r="B625" s="216" t="s">
        <v>27</v>
      </c>
      <c r="C625" s="217"/>
      <c r="D625" s="217"/>
      <c r="F625" s="183"/>
      <c r="G625" s="183"/>
    </row>
    <row r="626" spans="2:7" ht="15" x14ac:dyDescent="0.25">
      <c r="B626" s="19"/>
      <c r="C626" s="31" t="s">
        <v>8</v>
      </c>
      <c r="D626" s="30">
        <v>1</v>
      </c>
      <c r="E626" s="180">
        <v>44530</v>
      </c>
      <c r="F626" s="181">
        <v>1</v>
      </c>
      <c r="G626" s="181"/>
    </row>
    <row r="627" spans="2:7" ht="15" x14ac:dyDescent="0.25">
      <c r="B627" s="19"/>
      <c r="C627" s="31" t="s">
        <v>6</v>
      </c>
      <c r="D627" s="30">
        <v>1</v>
      </c>
      <c r="E627" s="180">
        <v>44530</v>
      </c>
      <c r="F627" s="181">
        <v>1</v>
      </c>
      <c r="G627" s="181"/>
    </row>
    <row r="628" spans="2:7" s="24" customFormat="1" ht="15.75" customHeight="1" x14ac:dyDescent="0.25">
      <c r="B628" s="34"/>
      <c r="C628" s="35" t="s">
        <v>3</v>
      </c>
      <c r="D628" s="61">
        <f>SUM(D626:D627)</f>
        <v>2</v>
      </c>
      <c r="F628" s="182"/>
      <c r="G628" s="182"/>
    </row>
    <row r="629" spans="2:7" s="14" customFormat="1" ht="17.25" customHeight="1" x14ac:dyDescent="0.2">
      <c r="B629" s="216" t="s">
        <v>59</v>
      </c>
      <c r="C629" s="217"/>
      <c r="D629" s="217"/>
      <c r="F629" s="183"/>
      <c r="G629" s="183"/>
    </row>
    <row r="630" spans="2:7" ht="15" x14ac:dyDescent="0.25">
      <c r="B630" s="115"/>
      <c r="C630" s="31" t="s">
        <v>4</v>
      </c>
      <c r="D630" s="30">
        <v>1</v>
      </c>
      <c r="E630" s="180">
        <v>44530</v>
      </c>
      <c r="F630" s="181">
        <v>1</v>
      </c>
      <c r="G630" s="181"/>
    </row>
    <row r="631" spans="2:7" ht="15" x14ac:dyDescent="0.25">
      <c r="B631" s="119"/>
      <c r="C631" s="31" t="s">
        <v>234</v>
      </c>
      <c r="D631" s="30">
        <v>1</v>
      </c>
      <c r="E631" s="180">
        <v>44530</v>
      </c>
      <c r="F631" s="181">
        <v>1</v>
      </c>
      <c r="G631" s="181"/>
    </row>
    <row r="632" spans="2:7" ht="15" x14ac:dyDescent="0.25">
      <c r="B632" s="119"/>
      <c r="C632" s="31" t="s">
        <v>80</v>
      </c>
      <c r="D632" s="7">
        <v>2</v>
      </c>
      <c r="E632" s="180">
        <v>44530</v>
      </c>
      <c r="F632" s="181">
        <v>1</v>
      </c>
      <c r="G632" s="181" t="s">
        <v>445</v>
      </c>
    </row>
    <row r="633" spans="2:7" s="16" customFormat="1" ht="15" x14ac:dyDescent="0.25">
      <c r="B633" s="119"/>
      <c r="C633" s="31" t="s">
        <v>81</v>
      </c>
      <c r="D633" s="7">
        <v>1</v>
      </c>
      <c r="E633" s="180">
        <v>44530</v>
      </c>
      <c r="F633" s="193">
        <v>1</v>
      </c>
      <c r="G633" s="193"/>
    </row>
    <row r="634" spans="2:7" ht="15" x14ac:dyDescent="0.25">
      <c r="B634" s="19"/>
      <c r="C634" s="31" t="s">
        <v>54</v>
      </c>
      <c r="D634" s="30">
        <v>1</v>
      </c>
      <c r="E634" s="180">
        <v>44530</v>
      </c>
      <c r="F634" s="181">
        <v>1</v>
      </c>
      <c r="G634" s="181"/>
    </row>
    <row r="635" spans="2:7" ht="15" x14ac:dyDescent="0.25">
      <c r="B635" s="19" t="s">
        <v>296</v>
      </c>
      <c r="C635" s="31" t="s">
        <v>246</v>
      </c>
      <c r="D635" s="30">
        <v>1</v>
      </c>
      <c r="E635" s="180">
        <v>44530</v>
      </c>
      <c r="F635" s="181">
        <v>1</v>
      </c>
      <c r="G635" s="181"/>
    </row>
    <row r="636" spans="2:7" s="24" customFormat="1" ht="15.75" customHeight="1" x14ac:dyDescent="0.25">
      <c r="B636" s="58"/>
      <c r="C636" s="35" t="s">
        <v>3</v>
      </c>
      <c r="D636" s="61">
        <f>SUM(D630:D635)</f>
        <v>7</v>
      </c>
      <c r="F636" s="182"/>
      <c r="G636" s="182"/>
    </row>
    <row r="637" spans="2:7" s="14" customFormat="1" ht="17.25" customHeight="1" x14ac:dyDescent="0.2">
      <c r="B637" s="216" t="s">
        <v>205</v>
      </c>
      <c r="C637" s="217"/>
      <c r="D637" s="217"/>
      <c r="F637" s="183"/>
      <c r="G637" s="183"/>
    </row>
    <row r="638" spans="2:7" ht="15" x14ac:dyDescent="0.25">
      <c r="B638" s="246" t="s">
        <v>82</v>
      </c>
      <c r="C638" s="247"/>
      <c r="D638" s="247"/>
      <c r="F638" s="181"/>
      <c r="G638" s="181"/>
    </row>
    <row r="639" spans="2:7" s="21" customFormat="1" ht="15" x14ac:dyDescent="0.25">
      <c r="B639" s="19"/>
      <c r="C639" s="32" t="s">
        <v>276</v>
      </c>
      <c r="D639" s="39">
        <v>1</v>
      </c>
      <c r="E639" s="180">
        <v>44530</v>
      </c>
      <c r="F639" s="184">
        <v>1</v>
      </c>
      <c r="G639" s="184"/>
    </row>
    <row r="640" spans="2:7" ht="15" x14ac:dyDescent="0.25">
      <c r="B640" s="19"/>
      <c r="C640" s="31" t="s">
        <v>200</v>
      </c>
      <c r="D640" s="30">
        <v>1</v>
      </c>
      <c r="E640" s="180">
        <v>44530</v>
      </c>
      <c r="F640" s="181">
        <v>1</v>
      </c>
      <c r="G640" s="181"/>
    </row>
    <row r="641" spans="2:7" ht="15" x14ac:dyDescent="0.25">
      <c r="B641" s="19"/>
      <c r="C641" s="31" t="s">
        <v>83</v>
      </c>
      <c r="D641" s="30">
        <v>1</v>
      </c>
      <c r="E641" s="180">
        <v>44530</v>
      </c>
      <c r="F641" s="181">
        <v>1</v>
      </c>
      <c r="G641" s="181"/>
    </row>
    <row r="642" spans="2:7" ht="15" x14ac:dyDescent="0.25">
      <c r="B642" s="19"/>
      <c r="C642" s="31" t="s">
        <v>84</v>
      </c>
      <c r="D642" s="30">
        <v>4</v>
      </c>
      <c r="E642" s="180">
        <v>44530</v>
      </c>
      <c r="F642" s="181">
        <v>1</v>
      </c>
      <c r="G642" s="181"/>
    </row>
    <row r="643" spans="2:7" ht="15" x14ac:dyDescent="0.25">
      <c r="B643" s="19"/>
      <c r="C643" s="31" t="s">
        <v>85</v>
      </c>
      <c r="D643" s="30">
        <v>2</v>
      </c>
      <c r="E643" s="180">
        <v>44530</v>
      </c>
      <c r="F643" s="181">
        <v>1</v>
      </c>
      <c r="G643" s="181"/>
    </row>
    <row r="644" spans="2:7" ht="15" x14ac:dyDescent="0.25">
      <c r="B644" s="47"/>
      <c r="C644" s="42" t="s">
        <v>247</v>
      </c>
      <c r="D644" s="30">
        <v>1</v>
      </c>
      <c r="E644" s="180">
        <v>44530</v>
      </c>
      <c r="F644" s="181">
        <v>1</v>
      </c>
      <c r="G644" s="181"/>
    </row>
    <row r="645" spans="2:7" ht="15" x14ac:dyDescent="0.25">
      <c r="B645" s="246" t="s">
        <v>403</v>
      </c>
      <c r="C645" s="247"/>
      <c r="D645" s="247"/>
      <c r="F645" s="181"/>
      <c r="G645" s="181"/>
    </row>
    <row r="646" spans="2:7" ht="15" x14ac:dyDescent="0.25">
      <c r="B646" s="19"/>
      <c r="C646" s="31" t="s">
        <v>200</v>
      </c>
      <c r="D646" s="30">
        <v>2</v>
      </c>
      <c r="E646" s="180">
        <v>44530</v>
      </c>
      <c r="F646" s="181">
        <v>1</v>
      </c>
      <c r="G646" s="181" t="s">
        <v>445</v>
      </c>
    </row>
    <row r="647" spans="2:7" ht="15" x14ac:dyDescent="0.25">
      <c r="B647" s="19"/>
      <c r="C647" s="31" t="s">
        <v>83</v>
      </c>
      <c r="D647" s="30">
        <v>1</v>
      </c>
      <c r="E647" s="180">
        <v>44530</v>
      </c>
      <c r="F647" s="181">
        <v>1</v>
      </c>
      <c r="G647" s="181"/>
    </row>
    <row r="648" spans="2:7" ht="15" collapsed="1" x14ac:dyDescent="0.25">
      <c r="B648" s="19"/>
      <c r="C648" s="31" t="s">
        <v>84</v>
      </c>
      <c r="D648" s="33">
        <v>5</v>
      </c>
      <c r="E648" s="180">
        <v>44530</v>
      </c>
      <c r="F648" s="181">
        <v>1</v>
      </c>
      <c r="G648" s="181"/>
    </row>
    <row r="649" spans="2:7" ht="15" x14ac:dyDescent="0.25">
      <c r="B649" s="19"/>
      <c r="C649" s="31" t="s">
        <v>247</v>
      </c>
      <c r="D649" s="30">
        <v>1</v>
      </c>
      <c r="E649" s="180">
        <v>44530</v>
      </c>
      <c r="F649" s="181">
        <v>1</v>
      </c>
      <c r="G649" s="181"/>
    </row>
    <row r="650" spans="2:7" ht="15" x14ac:dyDescent="0.25">
      <c r="B650" s="19"/>
      <c r="C650" s="31" t="s">
        <v>39</v>
      </c>
      <c r="D650" s="33">
        <v>1</v>
      </c>
      <c r="E650" s="180">
        <v>44530</v>
      </c>
      <c r="F650" s="181">
        <v>1</v>
      </c>
      <c r="G650" s="181"/>
    </row>
    <row r="651" spans="2:7" ht="15" x14ac:dyDescent="0.25">
      <c r="B651" s="246" t="s">
        <v>42</v>
      </c>
      <c r="C651" s="247"/>
      <c r="D651" s="247"/>
      <c r="F651" s="181"/>
      <c r="G651" s="181"/>
    </row>
    <row r="652" spans="2:7" ht="15" x14ac:dyDescent="0.25">
      <c r="B652" s="120"/>
      <c r="C652" s="121" t="s">
        <v>200</v>
      </c>
      <c r="D652" s="113">
        <v>1</v>
      </c>
      <c r="E652" s="180">
        <v>44530</v>
      </c>
      <c r="F652" s="181">
        <v>1</v>
      </c>
      <c r="G652" s="181"/>
    </row>
    <row r="653" spans="2:7" ht="15" collapsed="1" x14ac:dyDescent="0.25">
      <c r="B653" s="19"/>
      <c r="C653" s="31" t="s">
        <v>83</v>
      </c>
      <c r="D653" s="30">
        <v>1</v>
      </c>
      <c r="E653" s="180">
        <v>44530</v>
      </c>
      <c r="F653" s="181">
        <v>1</v>
      </c>
      <c r="G653" s="181"/>
    </row>
    <row r="654" spans="2:7" ht="15" collapsed="1" x14ac:dyDescent="0.25">
      <c r="B654" s="19"/>
      <c r="C654" s="31" t="s">
        <v>84</v>
      </c>
      <c r="D654" s="30">
        <v>3</v>
      </c>
      <c r="E654" s="180">
        <v>44530</v>
      </c>
      <c r="F654" s="181">
        <v>1</v>
      </c>
      <c r="G654" s="181"/>
    </row>
    <row r="655" spans="2:7" ht="15" x14ac:dyDescent="0.25">
      <c r="B655" s="19"/>
      <c r="C655" s="31" t="s">
        <v>85</v>
      </c>
      <c r="D655" s="30">
        <v>3</v>
      </c>
      <c r="E655" s="180">
        <v>44530</v>
      </c>
      <c r="F655" s="181">
        <v>1</v>
      </c>
      <c r="G655" s="181"/>
    </row>
    <row r="656" spans="2:7" ht="15" x14ac:dyDescent="0.25">
      <c r="B656" s="19"/>
      <c r="C656" s="31" t="s">
        <v>247</v>
      </c>
      <c r="D656" s="30">
        <v>1</v>
      </c>
      <c r="E656" s="180">
        <v>44530</v>
      </c>
      <c r="F656" s="181">
        <v>1</v>
      </c>
      <c r="G656" s="181"/>
    </row>
    <row r="657" spans="2:7" ht="15" x14ac:dyDescent="0.25">
      <c r="B657" s="19"/>
      <c r="C657" s="31" t="s">
        <v>36</v>
      </c>
      <c r="D657" s="30">
        <v>1</v>
      </c>
      <c r="E657" s="180">
        <v>44530</v>
      </c>
      <c r="F657" s="181">
        <v>1</v>
      </c>
      <c r="G657" s="181"/>
    </row>
    <row r="658" spans="2:7" ht="15" x14ac:dyDescent="0.25">
      <c r="B658" s="145" t="s">
        <v>45</v>
      </c>
      <c r="C658" s="146"/>
      <c r="D658" s="146"/>
      <c r="F658" s="181"/>
      <c r="G658" s="181"/>
    </row>
    <row r="659" spans="2:7" ht="15" x14ac:dyDescent="0.25">
      <c r="B659" s="19"/>
      <c r="C659" s="42" t="s">
        <v>200</v>
      </c>
      <c r="D659" s="33">
        <v>1</v>
      </c>
      <c r="E659" s="180">
        <v>44530</v>
      </c>
      <c r="F659" s="181">
        <v>1</v>
      </c>
      <c r="G659" s="181"/>
    </row>
    <row r="660" spans="2:7" ht="22.5" x14ac:dyDescent="0.25">
      <c r="B660" s="47"/>
      <c r="C660" s="42" t="s">
        <v>199</v>
      </c>
      <c r="D660" s="33">
        <v>1</v>
      </c>
      <c r="E660" s="180">
        <v>44530</v>
      </c>
      <c r="F660" s="181">
        <v>1</v>
      </c>
      <c r="G660" s="181"/>
    </row>
    <row r="661" spans="2:7" ht="15" x14ac:dyDescent="0.25">
      <c r="B661" s="47"/>
      <c r="C661" s="42" t="s">
        <v>358</v>
      </c>
      <c r="D661" s="33">
        <v>1</v>
      </c>
      <c r="E661" s="180">
        <v>44530</v>
      </c>
      <c r="F661" s="181">
        <v>1</v>
      </c>
      <c r="G661" s="181"/>
    </row>
    <row r="662" spans="2:7" ht="15" collapsed="1" x14ac:dyDescent="0.25">
      <c r="B662" s="47"/>
      <c r="C662" s="42" t="s">
        <v>83</v>
      </c>
      <c r="D662" s="33">
        <v>1</v>
      </c>
      <c r="E662" s="180">
        <v>44530</v>
      </c>
      <c r="F662" s="181">
        <v>1</v>
      </c>
      <c r="G662" s="181"/>
    </row>
    <row r="663" spans="2:7" ht="15" x14ac:dyDescent="0.25">
      <c r="B663" s="47"/>
      <c r="C663" s="42" t="s">
        <v>84</v>
      </c>
      <c r="D663" s="33">
        <v>7</v>
      </c>
      <c r="E663" s="180">
        <v>44530</v>
      </c>
      <c r="F663" s="181">
        <v>1</v>
      </c>
      <c r="G663" s="181"/>
    </row>
    <row r="664" spans="2:7" ht="15" x14ac:dyDescent="0.25">
      <c r="B664" s="47"/>
      <c r="C664" s="43" t="s">
        <v>85</v>
      </c>
      <c r="D664" s="45">
        <v>5</v>
      </c>
      <c r="E664" s="180">
        <v>44530</v>
      </c>
      <c r="F664" s="181">
        <v>1</v>
      </c>
      <c r="G664" s="181"/>
    </row>
    <row r="665" spans="2:7" ht="15" x14ac:dyDescent="0.25">
      <c r="B665" s="47"/>
      <c r="C665" s="43" t="s">
        <v>247</v>
      </c>
      <c r="D665" s="45">
        <v>1</v>
      </c>
      <c r="E665" s="180">
        <v>44530</v>
      </c>
      <c r="F665" s="181">
        <v>1</v>
      </c>
      <c r="G665" s="181"/>
    </row>
    <row r="666" spans="2:7" ht="22.5" x14ac:dyDescent="0.25">
      <c r="B666" s="47"/>
      <c r="C666" s="42" t="s">
        <v>225</v>
      </c>
      <c r="D666" s="33">
        <v>1</v>
      </c>
      <c r="E666" s="180">
        <v>44530</v>
      </c>
      <c r="F666" s="181">
        <v>1</v>
      </c>
      <c r="G666" s="181"/>
    </row>
    <row r="667" spans="2:7" ht="22.5" x14ac:dyDescent="0.25">
      <c r="B667" s="47"/>
      <c r="C667" s="42" t="s">
        <v>226</v>
      </c>
      <c r="D667" s="33">
        <v>1</v>
      </c>
      <c r="E667" s="180">
        <v>44530</v>
      </c>
      <c r="F667" s="181">
        <v>1</v>
      </c>
      <c r="G667" s="181"/>
    </row>
    <row r="668" spans="2:7" ht="15" x14ac:dyDescent="0.25">
      <c r="B668" s="47"/>
      <c r="C668" s="42" t="s">
        <v>36</v>
      </c>
      <c r="D668" s="30">
        <v>1</v>
      </c>
      <c r="E668" s="180">
        <v>44530</v>
      </c>
      <c r="F668" s="181">
        <v>1</v>
      </c>
      <c r="G668" s="181"/>
    </row>
    <row r="669" spans="2:7" ht="15" x14ac:dyDescent="0.25">
      <c r="B669" s="145" t="s">
        <v>268</v>
      </c>
      <c r="C669" s="146"/>
      <c r="D669" s="146"/>
      <c r="F669" s="181"/>
      <c r="G669" s="181"/>
    </row>
    <row r="670" spans="2:7" ht="15" x14ac:dyDescent="0.25">
      <c r="B670" s="47"/>
      <c r="C670" s="42" t="s">
        <v>200</v>
      </c>
      <c r="D670" s="33">
        <v>2</v>
      </c>
      <c r="E670" s="180">
        <v>44530</v>
      </c>
      <c r="F670" s="181">
        <v>1</v>
      </c>
      <c r="G670" s="181" t="s">
        <v>445</v>
      </c>
    </row>
    <row r="671" spans="2:7" ht="15" x14ac:dyDescent="0.25">
      <c r="B671" s="47"/>
      <c r="C671" s="42" t="s">
        <v>84</v>
      </c>
      <c r="D671" s="33">
        <v>4</v>
      </c>
      <c r="E671" s="180">
        <v>44530</v>
      </c>
      <c r="F671" s="181">
        <v>1</v>
      </c>
      <c r="G671" s="181"/>
    </row>
    <row r="672" spans="2:7" ht="15" x14ac:dyDescent="0.25">
      <c r="B672" s="47"/>
      <c r="C672" s="42" t="s">
        <v>85</v>
      </c>
      <c r="D672" s="33">
        <v>4</v>
      </c>
      <c r="E672" s="180">
        <v>44530</v>
      </c>
      <c r="F672" s="181">
        <v>1</v>
      </c>
      <c r="G672" s="181"/>
    </row>
    <row r="673" spans="2:7" ht="15" x14ac:dyDescent="0.25">
      <c r="B673" s="47"/>
      <c r="C673" s="42" t="s">
        <v>247</v>
      </c>
      <c r="D673" s="33">
        <v>2</v>
      </c>
      <c r="E673" s="180">
        <v>44530</v>
      </c>
      <c r="F673" s="181">
        <v>1</v>
      </c>
      <c r="G673" s="181"/>
    </row>
    <row r="674" spans="2:7" ht="15" x14ac:dyDescent="0.25">
      <c r="B674" s="145" t="s">
        <v>53</v>
      </c>
      <c r="C674" s="146"/>
      <c r="D674" s="146"/>
      <c r="F674" s="181"/>
      <c r="G674" s="181"/>
    </row>
    <row r="675" spans="2:7" ht="15" x14ac:dyDescent="0.25">
      <c r="B675" s="19"/>
      <c r="C675" s="31" t="s">
        <v>295</v>
      </c>
      <c r="D675" s="30">
        <v>1</v>
      </c>
      <c r="E675" s="180">
        <v>44530</v>
      </c>
      <c r="F675" s="181">
        <v>1</v>
      </c>
      <c r="G675" s="181"/>
    </row>
    <row r="676" spans="2:7" ht="15" x14ac:dyDescent="0.25">
      <c r="B676" s="19"/>
      <c r="C676" s="31" t="s">
        <v>200</v>
      </c>
      <c r="D676" s="30">
        <v>3</v>
      </c>
      <c r="E676" s="180">
        <v>44530</v>
      </c>
      <c r="F676" s="181">
        <v>1</v>
      </c>
      <c r="G676" s="181" t="s">
        <v>445</v>
      </c>
    </row>
    <row r="677" spans="2:7" s="21" customFormat="1" ht="15" x14ac:dyDescent="0.25">
      <c r="B677" s="19"/>
      <c r="C677" s="32" t="s">
        <v>123</v>
      </c>
      <c r="D677" s="39">
        <v>7</v>
      </c>
      <c r="E677" s="180">
        <v>44530</v>
      </c>
      <c r="F677" s="184">
        <v>1</v>
      </c>
      <c r="G677" s="184"/>
    </row>
    <row r="678" spans="2:7" ht="15" x14ac:dyDescent="0.25">
      <c r="B678" s="47"/>
      <c r="C678" s="31" t="s">
        <v>271</v>
      </c>
      <c r="D678" s="30">
        <v>1</v>
      </c>
      <c r="E678" s="180">
        <v>44530</v>
      </c>
      <c r="F678" s="181">
        <v>1</v>
      </c>
      <c r="G678" s="181"/>
    </row>
    <row r="679" spans="2:7" ht="15" x14ac:dyDescent="0.25">
      <c r="B679" s="47"/>
      <c r="C679" s="42" t="s">
        <v>309</v>
      </c>
      <c r="D679" s="33">
        <v>2</v>
      </c>
      <c r="E679" s="180">
        <v>44530</v>
      </c>
      <c r="F679" s="181">
        <v>1</v>
      </c>
      <c r="G679" s="181"/>
    </row>
    <row r="680" spans="2:7" ht="15" x14ac:dyDescent="0.25">
      <c r="B680" s="47"/>
      <c r="C680" s="42" t="s">
        <v>84</v>
      </c>
      <c r="D680" s="33">
        <v>2</v>
      </c>
      <c r="E680" s="180">
        <v>44530</v>
      </c>
      <c r="F680" s="181">
        <v>1</v>
      </c>
      <c r="G680" s="181"/>
    </row>
    <row r="681" spans="2:7" ht="15" x14ac:dyDescent="0.25">
      <c r="B681" s="47"/>
      <c r="C681" s="43" t="s">
        <v>85</v>
      </c>
      <c r="D681" s="45">
        <v>5</v>
      </c>
      <c r="E681" s="180">
        <v>44530</v>
      </c>
      <c r="F681" s="181">
        <v>1</v>
      </c>
      <c r="G681" s="181"/>
    </row>
    <row r="682" spans="2:7" ht="15" x14ac:dyDescent="0.25">
      <c r="B682" s="47"/>
      <c r="C682" s="43" t="s">
        <v>247</v>
      </c>
      <c r="D682" s="45">
        <v>1</v>
      </c>
      <c r="E682" s="180">
        <v>44530</v>
      </c>
      <c r="F682" s="181">
        <v>1</v>
      </c>
      <c r="G682" s="181"/>
    </row>
    <row r="683" spans="2:7" ht="15" x14ac:dyDescent="0.25">
      <c r="B683" s="145" t="s">
        <v>55</v>
      </c>
      <c r="C683" s="146"/>
      <c r="D683" s="146"/>
      <c r="F683" s="181"/>
      <c r="G683" s="181"/>
    </row>
    <row r="684" spans="2:7" ht="15" x14ac:dyDescent="0.25">
      <c r="B684" s="19"/>
      <c r="C684" s="31" t="s">
        <v>200</v>
      </c>
      <c r="D684" s="30">
        <v>2</v>
      </c>
      <c r="E684" s="180">
        <v>44530</v>
      </c>
      <c r="F684" s="181">
        <v>1</v>
      </c>
      <c r="G684" s="181" t="s">
        <v>445</v>
      </c>
    </row>
    <row r="685" spans="2:7" ht="15" x14ac:dyDescent="0.25">
      <c r="B685" s="19"/>
      <c r="C685" s="31" t="s">
        <v>123</v>
      </c>
      <c r="D685" s="30">
        <v>4</v>
      </c>
      <c r="E685" s="180">
        <v>44530</v>
      </c>
      <c r="F685" s="181">
        <v>1</v>
      </c>
      <c r="G685" s="181"/>
    </row>
    <row r="686" spans="2:7" ht="15" x14ac:dyDescent="0.25">
      <c r="B686" s="19"/>
      <c r="C686" s="31" t="s">
        <v>271</v>
      </c>
      <c r="D686" s="30">
        <v>1</v>
      </c>
      <c r="E686" s="180">
        <v>44530</v>
      </c>
      <c r="F686" s="181">
        <v>1</v>
      </c>
      <c r="G686" s="181"/>
    </row>
    <row r="687" spans="2:7" ht="15" x14ac:dyDescent="0.25">
      <c r="B687" s="19"/>
      <c r="C687" s="31" t="s">
        <v>321</v>
      </c>
      <c r="D687" s="30">
        <v>2</v>
      </c>
      <c r="E687" s="180">
        <v>44530</v>
      </c>
      <c r="F687" s="181">
        <v>1</v>
      </c>
      <c r="G687" s="181"/>
    </row>
    <row r="688" spans="2:7" ht="15" x14ac:dyDescent="0.25">
      <c r="B688" s="19"/>
      <c r="C688" s="31" t="s">
        <v>309</v>
      </c>
      <c r="D688" s="30">
        <v>1</v>
      </c>
      <c r="E688" s="180">
        <v>44530</v>
      </c>
      <c r="F688" s="181">
        <v>1</v>
      </c>
      <c r="G688" s="181"/>
    </row>
    <row r="689" spans="2:7" ht="15" x14ac:dyDescent="0.25">
      <c r="B689" s="145" t="s">
        <v>277</v>
      </c>
      <c r="C689" s="146"/>
      <c r="D689" s="146"/>
      <c r="F689" s="181"/>
      <c r="G689" s="181"/>
    </row>
    <row r="690" spans="2:7" ht="22.5" x14ac:dyDescent="0.25">
      <c r="B690" s="19"/>
      <c r="C690" s="31" t="s">
        <v>318</v>
      </c>
      <c r="D690" s="30">
        <v>1</v>
      </c>
      <c r="E690" s="180">
        <v>44530</v>
      </c>
      <c r="F690" s="181">
        <v>1</v>
      </c>
      <c r="G690" s="181"/>
    </row>
    <row r="691" spans="2:7" ht="15" x14ac:dyDescent="0.25">
      <c r="B691" s="19"/>
      <c r="C691" s="32" t="s">
        <v>200</v>
      </c>
      <c r="D691" s="39">
        <v>1</v>
      </c>
      <c r="E691" s="180">
        <v>44530</v>
      </c>
      <c r="F691" s="181">
        <v>1</v>
      </c>
      <c r="G691" s="181"/>
    </row>
    <row r="692" spans="2:7" ht="15" x14ac:dyDescent="0.25">
      <c r="B692" s="19"/>
      <c r="C692" s="32" t="s">
        <v>319</v>
      </c>
      <c r="D692" s="39">
        <v>1</v>
      </c>
      <c r="E692" s="180">
        <v>44530</v>
      </c>
      <c r="F692" s="181">
        <v>1</v>
      </c>
      <c r="G692" s="181"/>
    </row>
    <row r="693" spans="2:7" ht="15" x14ac:dyDescent="0.25">
      <c r="B693" s="19"/>
      <c r="C693" s="32" t="s">
        <v>123</v>
      </c>
      <c r="D693" s="39">
        <v>1</v>
      </c>
      <c r="E693" s="180">
        <v>44530</v>
      </c>
      <c r="F693" s="181">
        <v>1</v>
      </c>
      <c r="G693" s="181"/>
    </row>
    <row r="694" spans="2:7" ht="15" x14ac:dyDescent="0.25">
      <c r="B694" s="19"/>
      <c r="C694" s="32" t="s">
        <v>271</v>
      </c>
      <c r="D694" s="39">
        <v>1</v>
      </c>
      <c r="E694" s="180">
        <v>44530</v>
      </c>
      <c r="F694" s="181">
        <v>1</v>
      </c>
      <c r="G694" s="181"/>
    </row>
    <row r="695" spans="2:7" s="21" customFormat="1" ht="15" x14ac:dyDescent="0.25">
      <c r="B695" s="19"/>
      <c r="C695" s="32" t="s">
        <v>321</v>
      </c>
      <c r="D695" s="30">
        <v>1</v>
      </c>
      <c r="E695" s="180">
        <v>44530</v>
      </c>
      <c r="F695" s="184">
        <v>1</v>
      </c>
      <c r="G695" s="184"/>
    </row>
    <row r="696" spans="2:7" ht="15" x14ac:dyDescent="0.25">
      <c r="B696" s="19"/>
      <c r="C696" s="32" t="s">
        <v>84</v>
      </c>
      <c r="D696" s="39">
        <v>5</v>
      </c>
      <c r="E696" s="180">
        <v>44530</v>
      </c>
      <c r="F696" s="181">
        <v>1</v>
      </c>
      <c r="G696" s="181"/>
    </row>
    <row r="697" spans="2:7" ht="15" x14ac:dyDescent="0.25">
      <c r="B697" s="19"/>
      <c r="C697" s="32" t="s">
        <v>309</v>
      </c>
      <c r="D697" s="39">
        <v>3</v>
      </c>
      <c r="E697" s="180">
        <v>44530</v>
      </c>
      <c r="F697" s="181">
        <v>1</v>
      </c>
      <c r="G697" s="181"/>
    </row>
    <row r="698" spans="2:7" ht="15" x14ac:dyDescent="0.25">
      <c r="B698" s="19"/>
      <c r="C698" s="32" t="s">
        <v>320</v>
      </c>
      <c r="D698" s="39">
        <v>1</v>
      </c>
      <c r="E698" s="180">
        <v>44530</v>
      </c>
      <c r="F698" s="181">
        <v>1</v>
      </c>
      <c r="G698" s="181"/>
    </row>
    <row r="699" spans="2:7" s="24" customFormat="1" ht="12.75" x14ac:dyDescent="0.25">
      <c r="B699" s="34"/>
      <c r="C699" s="35" t="s">
        <v>238</v>
      </c>
      <c r="D699" s="61">
        <f>SUM(D640:D698)</f>
        <v>108</v>
      </c>
      <c r="F699" s="182"/>
      <c r="G699" s="182"/>
    </row>
    <row r="700" spans="2:7" s="14" customFormat="1" ht="68.25" customHeight="1" x14ac:dyDescent="0.2">
      <c r="B700" s="147" t="s">
        <v>86</v>
      </c>
      <c r="C700" s="148"/>
      <c r="D700" s="148"/>
      <c r="F700" s="183"/>
      <c r="G700" s="183"/>
    </row>
    <row r="701" spans="2:7" s="14" customFormat="1" ht="17.25" customHeight="1" x14ac:dyDescent="0.25">
      <c r="B701" s="145" t="s">
        <v>404</v>
      </c>
      <c r="C701" s="146"/>
      <c r="D701" s="146"/>
      <c r="E701" s="180">
        <v>44530</v>
      </c>
      <c r="F701" s="183"/>
      <c r="G701" s="183"/>
    </row>
    <row r="702" spans="2:7" s="14" customFormat="1" ht="17.25" customHeight="1" x14ac:dyDescent="0.25">
      <c r="B702" s="19"/>
      <c r="C702" s="42" t="s">
        <v>199</v>
      </c>
      <c r="D702" s="33">
        <v>1</v>
      </c>
      <c r="E702" s="180">
        <v>44530</v>
      </c>
      <c r="F702" s="183">
        <v>1</v>
      </c>
      <c r="G702" s="183"/>
    </row>
    <row r="703" spans="2:7" s="14" customFormat="1" ht="17.25" customHeight="1" x14ac:dyDescent="0.25">
      <c r="B703" s="19"/>
      <c r="C703" s="31" t="s">
        <v>225</v>
      </c>
      <c r="D703" s="33">
        <v>1</v>
      </c>
      <c r="E703" s="180">
        <v>44530</v>
      </c>
      <c r="F703" s="183">
        <v>1</v>
      </c>
      <c r="G703" s="183"/>
    </row>
    <row r="704" spans="2:7" s="14" customFormat="1" ht="17.25" customHeight="1" x14ac:dyDescent="0.25">
      <c r="B704" s="19"/>
      <c r="C704" s="31" t="s">
        <v>226</v>
      </c>
      <c r="D704" s="33">
        <v>2</v>
      </c>
      <c r="E704" s="180">
        <v>44530</v>
      </c>
      <c r="F704" s="183">
        <v>1</v>
      </c>
      <c r="G704" s="183"/>
    </row>
    <row r="705" spans="2:7" s="14" customFormat="1" ht="17.25" customHeight="1" x14ac:dyDescent="0.25">
      <c r="B705" s="19"/>
      <c r="C705" s="31" t="s">
        <v>405</v>
      </c>
      <c r="D705" s="33">
        <v>1</v>
      </c>
      <c r="E705" s="180">
        <v>44530</v>
      </c>
      <c r="F705" s="183">
        <v>1</v>
      </c>
      <c r="G705" s="183"/>
    </row>
    <row r="706" spans="2:7" s="14" customFormat="1" ht="17.25" customHeight="1" x14ac:dyDescent="0.25">
      <c r="B706" s="19"/>
      <c r="C706" s="31" t="s">
        <v>406</v>
      </c>
      <c r="D706" s="33">
        <v>2</v>
      </c>
      <c r="E706" s="180">
        <v>44530</v>
      </c>
      <c r="F706" s="183">
        <v>1</v>
      </c>
      <c r="G706" s="183"/>
    </row>
    <row r="707" spans="2:7" s="14" customFormat="1" ht="17.25" customHeight="1" x14ac:dyDescent="0.25">
      <c r="B707" s="19"/>
      <c r="C707" s="42" t="s">
        <v>43</v>
      </c>
      <c r="D707" s="33">
        <v>1</v>
      </c>
      <c r="E707" s="180">
        <v>44530</v>
      </c>
      <c r="F707" s="183">
        <v>1</v>
      </c>
      <c r="G707" s="183"/>
    </row>
    <row r="708" spans="2:7" ht="15" x14ac:dyDescent="0.25">
      <c r="B708" s="145" t="s">
        <v>277</v>
      </c>
      <c r="C708" s="146"/>
      <c r="D708" s="146"/>
      <c r="F708" s="181"/>
      <c r="G708" s="181"/>
    </row>
    <row r="709" spans="2:7" s="21" customFormat="1" ht="22.5" x14ac:dyDescent="0.25">
      <c r="B709" s="47"/>
      <c r="C709" s="43" t="s">
        <v>199</v>
      </c>
      <c r="D709" s="45">
        <v>1</v>
      </c>
      <c r="E709" s="180">
        <v>44530</v>
      </c>
      <c r="F709" s="184">
        <v>1</v>
      </c>
      <c r="G709" s="184"/>
    </row>
    <row r="710" spans="2:7" s="21" customFormat="1" ht="22.5" x14ac:dyDescent="0.25">
      <c r="B710" s="47"/>
      <c r="C710" s="31" t="s">
        <v>405</v>
      </c>
      <c r="D710" s="39">
        <v>1</v>
      </c>
      <c r="E710" s="180">
        <v>44530</v>
      </c>
      <c r="F710" s="184">
        <v>1</v>
      </c>
      <c r="G710" s="184"/>
    </row>
    <row r="711" spans="2:7" s="21" customFormat="1" ht="22.5" x14ac:dyDescent="0.25">
      <c r="B711" s="47"/>
      <c r="C711" s="31" t="s">
        <v>225</v>
      </c>
      <c r="D711" s="39">
        <v>2</v>
      </c>
      <c r="E711" s="180">
        <v>44530</v>
      </c>
      <c r="F711" s="184">
        <v>1</v>
      </c>
      <c r="G711" s="184"/>
    </row>
    <row r="712" spans="2:7" s="21" customFormat="1" ht="22.5" x14ac:dyDescent="0.25">
      <c r="B712" s="47"/>
      <c r="C712" s="31" t="s">
        <v>226</v>
      </c>
      <c r="D712" s="39">
        <v>1</v>
      </c>
      <c r="E712" s="180">
        <v>44530</v>
      </c>
      <c r="F712" s="184">
        <v>1</v>
      </c>
      <c r="G712" s="184"/>
    </row>
    <row r="713" spans="2:7" s="21" customFormat="1" ht="22.5" x14ac:dyDescent="0.25">
      <c r="B713" s="47"/>
      <c r="C713" s="31" t="s">
        <v>406</v>
      </c>
      <c r="D713" s="39">
        <v>1</v>
      </c>
      <c r="E713" s="180">
        <v>44530</v>
      </c>
      <c r="F713" s="184">
        <v>1</v>
      </c>
      <c r="G713" s="184"/>
    </row>
    <row r="714" spans="2:7" ht="15" x14ac:dyDescent="0.25">
      <c r="B714" s="145" t="s">
        <v>383</v>
      </c>
      <c r="C714" s="146"/>
      <c r="D714" s="146"/>
      <c r="F714" s="181"/>
      <c r="G714" s="181"/>
    </row>
    <row r="715" spans="2:7" ht="22.5" collapsed="1" x14ac:dyDescent="0.25">
      <c r="B715" s="122"/>
      <c r="C715" s="42" t="s">
        <v>199</v>
      </c>
      <c r="D715" s="117">
        <v>1</v>
      </c>
      <c r="E715" s="180">
        <v>44530</v>
      </c>
      <c r="F715" s="181">
        <v>1</v>
      </c>
      <c r="G715" s="181"/>
    </row>
    <row r="716" spans="2:7" ht="15" collapsed="1" x14ac:dyDescent="0.25">
      <c r="B716" s="119"/>
      <c r="C716" s="31" t="s">
        <v>83</v>
      </c>
      <c r="D716" s="30">
        <v>1</v>
      </c>
      <c r="E716" s="180">
        <v>44530</v>
      </c>
      <c r="F716" s="181">
        <v>1</v>
      </c>
      <c r="G716" s="181"/>
    </row>
    <row r="717" spans="2:7" ht="15" collapsed="1" x14ac:dyDescent="0.25">
      <c r="B717" s="119"/>
      <c r="C717" s="31" t="s">
        <v>84</v>
      </c>
      <c r="D717" s="30">
        <v>2</v>
      </c>
      <c r="E717" s="180">
        <v>44530</v>
      </c>
      <c r="F717" s="181">
        <v>1</v>
      </c>
      <c r="G717" s="181"/>
    </row>
    <row r="718" spans="2:7" ht="15" x14ac:dyDescent="0.25">
      <c r="B718" s="119"/>
      <c r="C718" s="31" t="s">
        <v>85</v>
      </c>
      <c r="D718" s="30">
        <v>1</v>
      </c>
      <c r="E718" s="180">
        <v>44530</v>
      </c>
      <c r="F718" s="181">
        <v>1</v>
      </c>
      <c r="G718" s="181"/>
    </row>
    <row r="719" spans="2:7" s="24" customFormat="1" ht="12.75" x14ac:dyDescent="0.25">
      <c r="B719" s="58"/>
      <c r="C719" s="35" t="s">
        <v>238</v>
      </c>
      <c r="D719" s="61">
        <f>SUM(D702:D718)</f>
        <v>19</v>
      </c>
      <c r="F719" s="182"/>
      <c r="G719" s="182"/>
    </row>
    <row r="720" spans="2:7" ht="48" customHeight="1" x14ac:dyDescent="0.25">
      <c r="B720" s="161" t="s">
        <v>89</v>
      </c>
      <c r="C720" s="150"/>
      <c r="D720" s="41">
        <f>D624+D628+D636+D699+D719</f>
        <v>138</v>
      </c>
      <c r="F720" s="181"/>
      <c r="G720" s="181"/>
    </row>
    <row r="721" spans="2:7" ht="18.75" customHeight="1" collapsed="1" x14ac:dyDescent="0.25">
      <c r="B721" s="157" t="s">
        <v>90</v>
      </c>
      <c r="C721" s="158"/>
      <c r="D721" s="158"/>
      <c r="F721" s="181"/>
      <c r="G721" s="181"/>
    </row>
    <row r="722" spans="2:7" s="14" customFormat="1" ht="17.25" customHeight="1" x14ac:dyDescent="0.2">
      <c r="B722" s="147" t="s">
        <v>2</v>
      </c>
      <c r="C722" s="148"/>
      <c r="D722" s="148"/>
      <c r="F722" s="183"/>
      <c r="G722" s="183"/>
    </row>
    <row r="723" spans="2:7" ht="15" x14ac:dyDescent="0.25">
      <c r="B723" s="19"/>
      <c r="C723" s="31" t="s">
        <v>26</v>
      </c>
      <c r="D723" s="30">
        <v>1</v>
      </c>
      <c r="E723" s="180">
        <v>44530</v>
      </c>
      <c r="F723" s="181">
        <v>1</v>
      </c>
      <c r="G723" s="181"/>
    </row>
    <row r="724" spans="2:7" ht="15" x14ac:dyDescent="0.25">
      <c r="B724" s="19"/>
      <c r="C724" s="31" t="s">
        <v>92</v>
      </c>
      <c r="D724" s="30">
        <v>1</v>
      </c>
      <c r="E724" s="180">
        <v>44530</v>
      </c>
      <c r="F724" s="181">
        <v>1</v>
      </c>
      <c r="G724" s="181"/>
    </row>
    <row r="725" spans="2:7" ht="15" x14ac:dyDescent="0.25">
      <c r="B725" s="19"/>
      <c r="C725" s="31" t="s">
        <v>93</v>
      </c>
      <c r="D725" s="30">
        <v>1</v>
      </c>
      <c r="E725" s="180">
        <v>44530</v>
      </c>
      <c r="F725" s="181">
        <v>1</v>
      </c>
      <c r="G725" s="181"/>
    </row>
    <row r="726" spans="2:7" s="24" customFormat="1" ht="15.75" customHeight="1" x14ac:dyDescent="0.25">
      <c r="B726" s="34"/>
      <c r="C726" s="35" t="s">
        <v>3</v>
      </c>
      <c r="D726" s="61">
        <f>SUM(D723:D725)</f>
        <v>3</v>
      </c>
      <c r="F726" s="182"/>
      <c r="G726" s="182"/>
    </row>
    <row r="727" spans="2:7" s="14" customFormat="1" ht="57" customHeight="1" x14ac:dyDescent="0.2">
      <c r="B727" s="147" t="s">
        <v>94</v>
      </c>
      <c r="C727" s="148"/>
      <c r="D727" s="148"/>
      <c r="F727" s="183"/>
      <c r="G727" s="183"/>
    </row>
    <row r="728" spans="2:7" ht="15" x14ac:dyDescent="0.25">
      <c r="B728" s="19"/>
      <c r="C728" s="31" t="s">
        <v>81</v>
      </c>
      <c r="D728" s="30">
        <v>1</v>
      </c>
      <c r="E728" s="180">
        <v>44530</v>
      </c>
      <c r="F728" s="181">
        <v>1</v>
      </c>
      <c r="G728" s="181"/>
    </row>
    <row r="729" spans="2:7" ht="15" x14ac:dyDescent="0.25">
      <c r="B729" s="19"/>
      <c r="C729" s="31" t="s">
        <v>80</v>
      </c>
      <c r="D729" s="30">
        <v>1</v>
      </c>
      <c r="E729" s="180">
        <v>44530</v>
      </c>
      <c r="F729" s="181">
        <v>1</v>
      </c>
      <c r="G729" s="181"/>
    </row>
    <row r="730" spans="2:7" s="24" customFormat="1" ht="15.75" customHeight="1" x14ac:dyDescent="0.25">
      <c r="B730" s="34"/>
      <c r="C730" s="35" t="s">
        <v>3</v>
      </c>
      <c r="D730" s="36">
        <f>SUM(D728:D729)</f>
        <v>2</v>
      </c>
      <c r="F730" s="182"/>
      <c r="G730" s="182"/>
    </row>
    <row r="731" spans="2:7" s="14" customFormat="1" ht="49.5" customHeight="1" x14ac:dyDescent="0.2">
      <c r="B731" s="147" t="s">
        <v>27</v>
      </c>
      <c r="C731" s="148"/>
      <c r="D731" s="148"/>
      <c r="F731" s="183"/>
      <c r="G731" s="183"/>
    </row>
    <row r="732" spans="2:7" ht="15" x14ac:dyDescent="0.25">
      <c r="B732" s="19"/>
      <c r="C732" s="31" t="s">
        <v>180</v>
      </c>
      <c r="D732" s="30">
        <v>1</v>
      </c>
      <c r="E732" s="180">
        <v>44530</v>
      </c>
      <c r="F732" s="181">
        <v>1</v>
      </c>
      <c r="G732" s="181"/>
    </row>
    <row r="733" spans="2:7" s="24" customFormat="1" ht="15.75" customHeight="1" x14ac:dyDescent="0.25">
      <c r="B733" s="34"/>
      <c r="C733" s="35" t="s">
        <v>3</v>
      </c>
      <c r="D733" s="36">
        <f>SUM(D732:D732)</f>
        <v>1</v>
      </c>
      <c r="F733" s="182"/>
      <c r="G733" s="182"/>
    </row>
    <row r="734" spans="2:7" s="14" customFormat="1" ht="103.5" customHeight="1" x14ac:dyDescent="0.2">
      <c r="B734" s="147" t="s">
        <v>206</v>
      </c>
      <c r="C734" s="148"/>
      <c r="D734" s="148"/>
      <c r="F734" s="183"/>
      <c r="G734" s="183"/>
    </row>
    <row r="735" spans="2:7" s="21" customFormat="1" ht="15" x14ac:dyDescent="0.25">
      <c r="B735" s="159" t="s">
        <v>97</v>
      </c>
      <c r="C735" s="160"/>
      <c r="D735" s="160"/>
      <c r="F735" s="184"/>
      <c r="G735" s="184"/>
    </row>
    <row r="736" spans="2:7" s="21" customFormat="1" ht="22.5" x14ac:dyDescent="0.25">
      <c r="B736" s="123"/>
      <c r="C736" s="73" t="s">
        <v>410</v>
      </c>
      <c r="D736" s="33">
        <v>1</v>
      </c>
      <c r="E736" s="180">
        <v>44530</v>
      </c>
      <c r="F736" s="184">
        <v>1</v>
      </c>
      <c r="G736" s="184"/>
    </row>
    <row r="737" spans="2:7" s="21" customFormat="1" ht="22.5" x14ac:dyDescent="0.25">
      <c r="B737" s="123"/>
      <c r="C737" s="42" t="s">
        <v>315</v>
      </c>
      <c r="D737" s="33">
        <v>1</v>
      </c>
      <c r="E737" s="180">
        <v>44530</v>
      </c>
      <c r="F737" s="184">
        <v>1</v>
      </c>
      <c r="G737" s="184"/>
    </row>
    <row r="738" spans="2:7" s="21" customFormat="1" ht="22.5" x14ac:dyDescent="0.25">
      <c r="B738" s="123"/>
      <c r="C738" s="43" t="s">
        <v>409</v>
      </c>
      <c r="D738" s="39">
        <v>1</v>
      </c>
      <c r="E738" s="180">
        <v>44530</v>
      </c>
      <c r="F738" s="184">
        <v>1</v>
      </c>
      <c r="G738" s="184"/>
    </row>
    <row r="739" spans="2:7" s="21" customFormat="1" ht="15" x14ac:dyDescent="0.25">
      <c r="B739" s="123"/>
      <c r="C739" s="32" t="s">
        <v>98</v>
      </c>
      <c r="D739" s="117">
        <v>2</v>
      </c>
      <c r="E739" s="180">
        <v>44530</v>
      </c>
      <c r="F739" s="184">
        <v>1</v>
      </c>
      <c r="G739" s="184" t="s">
        <v>445</v>
      </c>
    </row>
    <row r="740" spans="2:7" s="21" customFormat="1" ht="22.5" x14ac:dyDescent="0.25">
      <c r="B740" s="90"/>
      <c r="C740" s="89" t="s">
        <v>306</v>
      </c>
      <c r="D740" s="72">
        <v>8</v>
      </c>
      <c r="E740" s="180">
        <v>44530</v>
      </c>
      <c r="F740" s="184">
        <v>1</v>
      </c>
      <c r="G740" s="184"/>
    </row>
    <row r="741" spans="2:7" s="21" customFormat="1" ht="22.5" x14ac:dyDescent="0.25">
      <c r="B741" s="90"/>
      <c r="C741" s="89" t="s">
        <v>307</v>
      </c>
      <c r="D741" s="72">
        <v>4</v>
      </c>
      <c r="E741" s="180">
        <v>44530</v>
      </c>
      <c r="F741" s="184">
        <v>1</v>
      </c>
      <c r="G741" s="184"/>
    </row>
    <row r="742" spans="2:7" s="21" customFormat="1" ht="22.5" x14ac:dyDescent="0.25">
      <c r="B742" s="124"/>
      <c r="C742" s="31" t="s">
        <v>357</v>
      </c>
      <c r="D742" s="33">
        <v>1</v>
      </c>
      <c r="E742" s="180">
        <v>44530</v>
      </c>
      <c r="F742" s="184">
        <v>1</v>
      </c>
      <c r="G742" s="184"/>
    </row>
    <row r="743" spans="2:7" s="21" customFormat="1" ht="22.5" x14ac:dyDescent="0.25">
      <c r="B743" s="124"/>
      <c r="C743" s="42" t="s">
        <v>356</v>
      </c>
      <c r="D743" s="30">
        <v>2</v>
      </c>
      <c r="E743" s="180">
        <v>44530</v>
      </c>
      <c r="F743" s="184">
        <v>1</v>
      </c>
      <c r="G743" s="184"/>
    </row>
    <row r="744" spans="2:7" s="24" customFormat="1" ht="12.75" x14ac:dyDescent="0.25">
      <c r="B744" s="91"/>
      <c r="C744" s="60" t="s">
        <v>238</v>
      </c>
      <c r="D744" s="61">
        <f>SUM(D736:D743)</f>
        <v>20</v>
      </c>
      <c r="F744" s="182"/>
      <c r="G744" s="182"/>
    </row>
    <row r="745" spans="2:7" s="14" customFormat="1" ht="46.5" customHeight="1" x14ac:dyDescent="0.2">
      <c r="B745" s="147" t="s">
        <v>207</v>
      </c>
      <c r="C745" s="148"/>
      <c r="D745" s="148"/>
      <c r="F745" s="183"/>
      <c r="G745" s="183"/>
    </row>
    <row r="746" spans="2:7" s="14" customFormat="1" ht="12.75" x14ac:dyDescent="0.2">
      <c r="B746" s="145" t="s">
        <v>268</v>
      </c>
      <c r="C746" s="146"/>
      <c r="D746" s="146"/>
      <c r="F746" s="183"/>
      <c r="G746" s="183"/>
    </row>
    <row r="747" spans="2:7" ht="22.5" x14ac:dyDescent="0.25">
      <c r="B747" s="223"/>
      <c r="C747" s="42" t="s">
        <v>315</v>
      </c>
      <c r="D747" s="29">
        <v>1</v>
      </c>
      <c r="E747" s="180">
        <v>44530</v>
      </c>
      <c r="F747" s="181">
        <v>1</v>
      </c>
      <c r="G747" s="181"/>
    </row>
    <row r="748" spans="2:7" ht="15" x14ac:dyDescent="0.25">
      <c r="B748" s="224"/>
      <c r="C748" s="42" t="s">
        <v>44</v>
      </c>
      <c r="D748" s="30">
        <v>1</v>
      </c>
      <c r="E748" s="180">
        <v>44530</v>
      </c>
      <c r="F748" s="181">
        <v>1</v>
      </c>
      <c r="G748" s="181"/>
    </row>
    <row r="749" spans="2:7" s="21" customFormat="1" ht="15" x14ac:dyDescent="0.25">
      <c r="B749" s="159" t="s">
        <v>97</v>
      </c>
      <c r="C749" s="160"/>
      <c r="D749" s="160"/>
      <c r="E749" s="180">
        <v>44530</v>
      </c>
      <c r="F749" s="184"/>
      <c r="G749" s="184"/>
    </row>
    <row r="750" spans="2:7" s="21" customFormat="1" ht="22.5" x14ac:dyDescent="0.25">
      <c r="B750" s="208"/>
      <c r="C750" s="43" t="s">
        <v>315</v>
      </c>
      <c r="D750" s="45">
        <v>3</v>
      </c>
      <c r="E750" s="180">
        <v>44530</v>
      </c>
      <c r="F750" s="184">
        <v>1</v>
      </c>
      <c r="G750" s="184" t="s">
        <v>445</v>
      </c>
    </row>
    <row r="751" spans="2:7" s="21" customFormat="1" ht="22.5" x14ac:dyDescent="0.25">
      <c r="B751" s="208"/>
      <c r="C751" s="43" t="s">
        <v>409</v>
      </c>
      <c r="D751" s="45">
        <v>1</v>
      </c>
      <c r="E751" s="180">
        <v>44530</v>
      </c>
      <c r="F751" s="184">
        <v>1</v>
      </c>
      <c r="G751" s="184"/>
    </row>
    <row r="752" spans="2:7" s="21" customFormat="1" ht="15" x14ac:dyDescent="0.25">
      <c r="B752" s="209"/>
      <c r="C752" s="32" t="s">
        <v>96</v>
      </c>
      <c r="D752" s="45">
        <v>1</v>
      </c>
      <c r="E752" s="180">
        <v>44530</v>
      </c>
      <c r="F752" s="184">
        <v>1</v>
      </c>
      <c r="G752" s="184"/>
    </row>
    <row r="753" spans="2:7" s="21" customFormat="1" ht="15" x14ac:dyDescent="0.25">
      <c r="B753" s="209"/>
      <c r="C753" s="32" t="s">
        <v>95</v>
      </c>
      <c r="D753" s="45">
        <v>1</v>
      </c>
      <c r="E753" s="180">
        <v>44530</v>
      </c>
      <c r="F753" s="184">
        <v>1</v>
      </c>
      <c r="G753" s="184"/>
    </row>
    <row r="754" spans="2:7" s="21" customFormat="1" ht="15" x14ac:dyDescent="0.25">
      <c r="B754" s="209"/>
      <c r="C754" s="32" t="s">
        <v>98</v>
      </c>
      <c r="D754" s="45">
        <v>1</v>
      </c>
      <c r="E754" s="180">
        <v>44530</v>
      </c>
      <c r="F754" s="184">
        <v>1</v>
      </c>
      <c r="G754" s="184"/>
    </row>
    <row r="755" spans="2:7" ht="22.5" x14ac:dyDescent="0.25">
      <c r="B755" s="209"/>
      <c r="C755" s="42" t="s">
        <v>306</v>
      </c>
      <c r="D755" s="33">
        <v>2</v>
      </c>
      <c r="E755" s="180">
        <v>44530</v>
      </c>
      <c r="F755" s="181">
        <v>1</v>
      </c>
      <c r="G755" s="181"/>
    </row>
    <row r="756" spans="2:7" ht="22.5" x14ac:dyDescent="0.25">
      <c r="B756" s="209"/>
      <c r="C756" s="42" t="s">
        <v>307</v>
      </c>
      <c r="D756" s="29">
        <v>7</v>
      </c>
      <c r="E756" s="180">
        <v>44530</v>
      </c>
      <c r="F756" s="181">
        <v>1</v>
      </c>
      <c r="G756" s="181"/>
    </row>
    <row r="757" spans="2:7" s="21" customFormat="1" ht="22.5" x14ac:dyDescent="0.25">
      <c r="B757" s="209"/>
      <c r="C757" s="49" t="s">
        <v>357</v>
      </c>
      <c r="D757" s="72">
        <v>5</v>
      </c>
      <c r="E757" s="180">
        <v>44530</v>
      </c>
      <c r="F757" s="184">
        <v>1</v>
      </c>
      <c r="G757" s="184"/>
    </row>
    <row r="758" spans="2:7" ht="22.5" x14ac:dyDescent="0.25">
      <c r="B758" s="209"/>
      <c r="C758" s="42" t="s">
        <v>356</v>
      </c>
      <c r="D758" s="30">
        <v>1</v>
      </c>
      <c r="E758" s="180">
        <v>44530</v>
      </c>
      <c r="F758" s="181">
        <v>1</v>
      </c>
      <c r="G758" s="181"/>
    </row>
    <row r="759" spans="2:7" ht="15" x14ac:dyDescent="0.25">
      <c r="B759" s="209"/>
      <c r="C759" s="31" t="s">
        <v>43</v>
      </c>
      <c r="D759" s="30">
        <v>2</v>
      </c>
      <c r="E759" s="180">
        <v>44530</v>
      </c>
      <c r="F759" s="181">
        <v>1</v>
      </c>
      <c r="G759" s="181"/>
    </row>
    <row r="760" spans="2:7" ht="15" x14ac:dyDescent="0.25">
      <c r="B760" s="209"/>
      <c r="C760" s="92" t="s">
        <v>36</v>
      </c>
      <c r="D760" s="93">
        <v>1</v>
      </c>
      <c r="E760" s="180">
        <v>44530</v>
      </c>
      <c r="F760" s="181">
        <v>1</v>
      </c>
      <c r="G760" s="181"/>
    </row>
    <row r="761" spans="2:7" s="24" customFormat="1" ht="12.75" x14ac:dyDescent="0.25">
      <c r="B761" s="91"/>
      <c r="C761" s="60" t="s">
        <v>238</v>
      </c>
      <c r="D761" s="61">
        <f>SUM(D747:D760)</f>
        <v>27</v>
      </c>
      <c r="F761" s="182"/>
      <c r="G761" s="182"/>
    </row>
    <row r="762" spans="2:7" s="14" customFormat="1" ht="102" customHeight="1" x14ac:dyDescent="0.2">
      <c r="B762" s="147" t="s">
        <v>408</v>
      </c>
      <c r="C762" s="148"/>
      <c r="D762" s="148"/>
      <c r="F762" s="183"/>
      <c r="G762" s="183"/>
    </row>
    <row r="763" spans="2:7" ht="22.5" x14ac:dyDescent="0.25">
      <c r="B763" s="125"/>
      <c r="C763" s="31" t="s">
        <v>227</v>
      </c>
      <c r="D763" s="30">
        <v>1</v>
      </c>
      <c r="E763" s="180">
        <v>44530</v>
      </c>
      <c r="F763" s="181">
        <v>1</v>
      </c>
      <c r="G763" s="181"/>
    </row>
    <row r="764" spans="2:7" ht="22.5" x14ac:dyDescent="0.25">
      <c r="B764" s="125"/>
      <c r="C764" s="42" t="s">
        <v>307</v>
      </c>
      <c r="D764" s="30">
        <v>1</v>
      </c>
      <c r="E764" s="180">
        <v>44530</v>
      </c>
      <c r="F764" s="181">
        <v>1</v>
      </c>
      <c r="G764" s="181"/>
    </row>
    <row r="765" spans="2:7" ht="15" x14ac:dyDescent="0.25">
      <c r="B765" s="125"/>
      <c r="C765" s="42" t="s">
        <v>43</v>
      </c>
      <c r="D765" s="30">
        <v>1</v>
      </c>
      <c r="E765" s="180">
        <v>44530</v>
      </c>
      <c r="F765" s="181">
        <v>1</v>
      </c>
      <c r="G765" s="181"/>
    </row>
    <row r="766" spans="2:7" s="65" customFormat="1" ht="12.75" x14ac:dyDescent="0.2">
      <c r="B766" s="94"/>
      <c r="C766" s="60" t="s">
        <v>237</v>
      </c>
      <c r="D766" s="95">
        <f>SUM(D763:D765)</f>
        <v>3</v>
      </c>
      <c r="F766" s="194"/>
      <c r="G766" s="194"/>
    </row>
    <row r="767" spans="2:7" ht="27.75" customHeight="1" x14ac:dyDescent="0.25">
      <c r="B767" s="149" t="s">
        <v>239</v>
      </c>
      <c r="C767" s="150" t="s">
        <v>99</v>
      </c>
      <c r="D767" s="41">
        <f>D726+D730+D733+D744+D761+D766</f>
        <v>56</v>
      </c>
      <c r="F767" s="181"/>
      <c r="G767" s="181"/>
    </row>
    <row r="768" spans="2:7" ht="62.25" customHeight="1" x14ac:dyDescent="0.25">
      <c r="B768" s="151" t="s">
        <v>384</v>
      </c>
      <c r="C768" s="152"/>
      <c r="D768" s="152"/>
      <c r="F768" s="181"/>
      <c r="G768" s="181"/>
    </row>
    <row r="769" spans="2:7" s="14" customFormat="1" ht="12.75" x14ac:dyDescent="0.2">
      <c r="B769" s="147" t="s">
        <v>2</v>
      </c>
      <c r="C769" s="148"/>
      <c r="D769" s="148"/>
      <c r="F769" s="183"/>
      <c r="G769" s="183"/>
    </row>
    <row r="770" spans="2:7" ht="15" x14ac:dyDescent="0.25">
      <c r="B770" s="19"/>
      <c r="C770" s="31" t="s">
        <v>91</v>
      </c>
      <c r="D770" s="30">
        <v>1</v>
      </c>
      <c r="E770" s="180">
        <v>44530</v>
      </c>
      <c r="F770" s="181">
        <v>1</v>
      </c>
      <c r="G770" s="181"/>
    </row>
    <row r="771" spans="2:7" s="14" customFormat="1" ht="44.25" customHeight="1" x14ac:dyDescent="0.2">
      <c r="B771" s="147" t="s">
        <v>100</v>
      </c>
      <c r="C771" s="148"/>
      <c r="D771" s="148"/>
      <c r="F771" s="183"/>
      <c r="G771" s="183"/>
    </row>
    <row r="772" spans="2:7" ht="15" x14ac:dyDescent="0.25">
      <c r="B772" s="19"/>
      <c r="C772" s="31" t="s">
        <v>87</v>
      </c>
      <c r="D772" s="30">
        <v>2</v>
      </c>
      <c r="E772" s="180">
        <v>44530</v>
      </c>
      <c r="F772" s="181">
        <v>2</v>
      </c>
      <c r="G772" s="181"/>
    </row>
    <row r="773" spans="2:7" ht="15" x14ac:dyDescent="0.25">
      <c r="B773" s="19"/>
      <c r="C773" s="31" t="s">
        <v>87</v>
      </c>
      <c r="D773" s="30">
        <v>1</v>
      </c>
      <c r="E773" s="180">
        <v>44530</v>
      </c>
      <c r="F773" s="181">
        <v>1</v>
      </c>
      <c r="G773" s="181"/>
    </row>
    <row r="774" spans="2:7" s="15" customFormat="1" ht="15" x14ac:dyDescent="0.25">
      <c r="B774" s="19"/>
      <c r="C774" s="37" t="s">
        <v>3</v>
      </c>
      <c r="D774" s="38">
        <f>SUM(D772:D773)</f>
        <v>3</v>
      </c>
      <c r="F774" s="188"/>
      <c r="G774" s="188"/>
    </row>
    <row r="775" spans="2:7" s="14" customFormat="1" ht="43.5" customHeight="1" x14ac:dyDescent="0.2">
      <c r="B775" s="147" t="s">
        <v>59</v>
      </c>
      <c r="C775" s="148"/>
      <c r="D775" s="148"/>
      <c r="F775" s="183"/>
      <c r="G775" s="183"/>
    </row>
    <row r="776" spans="2:7" ht="15" collapsed="1" x14ac:dyDescent="0.25">
      <c r="B776" s="19"/>
      <c r="C776" s="32" t="s">
        <v>385</v>
      </c>
      <c r="D776" s="39">
        <v>1</v>
      </c>
      <c r="E776" s="180">
        <v>44530</v>
      </c>
      <c r="F776" s="181">
        <v>1</v>
      </c>
      <c r="G776" s="181"/>
    </row>
    <row r="777" spans="2:7" s="15" customFormat="1" ht="15" x14ac:dyDescent="0.25">
      <c r="B777" s="19"/>
      <c r="C777" s="37" t="s">
        <v>3</v>
      </c>
      <c r="D777" s="38">
        <f>SUM(D776:D776)</f>
        <v>1</v>
      </c>
      <c r="F777" s="188"/>
      <c r="G777" s="188"/>
    </row>
    <row r="778" spans="2:7" s="14" customFormat="1" ht="40.5" customHeight="1" x14ac:dyDescent="0.2">
      <c r="B778" s="147" t="s">
        <v>27</v>
      </c>
      <c r="C778" s="148"/>
      <c r="D778" s="148"/>
      <c r="F778" s="183"/>
      <c r="G778" s="183"/>
    </row>
    <row r="779" spans="2:7" ht="15" x14ac:dyDescent="0.25">
      <c r="B779" s="19"/>
      <c r="C779" s="31" t="s">
        <v>5</v>
      </c>
      <c r="D779" s="30">
        <v>1</v>
      </c>
      <c r="E779" s="180">
        <v>44530</v>
      </c>
      <c r="F779" s="181">
        <v>1</v>
      </c>
      <c r="G779" s="181"/>
    </row>
    <row r="780" spans="2:7" s="15" customFormat="1" ht="15" x14ac:dyDescent="0.25">
      <c r="B780" s="19"/>
      <c r="C780" s="37" t="s">
        <v>3</v>
      </c>
      <c r="D780" s="38">
        <f>SUM(D779:D779)</f>
        <v>1</v>
      </c>
      <c r="F780" s="188"/>
      <c r="G780" s="188"/>
    </row>
    <row r="781" spans="2:7" s="14" customFormat="1" ht="99.75" customHeight="1" x14ac:dyDescent="0.2">
      <c r="B781" s="147" t="s">
        <v>386</v>
      </c>
      <c r="C781" s="148"/>
      <c r="D781" s="148"/>
      <c r="F781" s="183"/>
      <c r="G781" s="183"/>
    </row>
    <row r="782" spans="2:7" ht="15" collapsed="1" x14ac:dyDescent="0.25">
      <c r="B782" s="115"/>
      <c r="C782" s="92" t="s">
        <v>64</v>
      </c>
      <c r="D782" s="93">
        <v>1</v>
      </c>
      <c r="E782" s="180">
        <v>44530</v>
      </c>
      <c r="F782" s="181">
        <v>1</v>
      </c>
      <c r="G782" s="181"/>
    </row>
    <row r="783" spans="2:7" ht="15" x14ac:dyDescent="0.25">
      <c r="B783" s="145" t="s">
        <v>387</v>
      </c>
      <c r="C783" s="146"/>
      <c r="D783" s="146"/>
      <c r="E783" s="180">
        <v>44530</v>
      </c>
      <c r="F783" s="181"/>
      <c r="G783" s="181"/>
    </row>
    <row r="784" spans="2:7" ht="15" x14ac:dyDescent="0.25">
      <c r="B784" s="19"/>
      <c r="C784" s="28" t="s">
        <v>65</v>
      </c>
      <c r="D784" s="29">
        <v>1</v>
      </c>
      <c r="E784" s="180">
        <v>44530</v>
      </c>
      <c r="F784" s="181">
        <v>1</v>
      </c>
      <c r="G784" s="181"/>
    </row>
    <row r="785" spans="2:7" ht="15" x14ac:dyDescent="0.25">
      <c r="B785" s="19"/>
      <c r="C785" s="31" t="s">
        <v>102</v>
      </c>
      <c r="D785" s="30">
        <v>1</v>
      </c>
      <c r="E785" s="180">
        <v>44530</v>
      </c>
      <c r="F785" s="181">
        <v>1</v>
      </c>
      <c r="G785" s="181"/>
    </row>
    <row r="786" spans="2:7" ht="15" x14ac:dyDescent="0.25">
      <c r="B786" s="19"/>
      <c r="C786" s="31" t="s">
        <v>103</v>
      </c>
      <c r="D786" s="30">
        <v>8</v>
      </c>
      <c r="E786" s="180">
        <v>44530</v>
      </c>
      <c r="F786" s="181">
        <v>1</v>
      </c>
      <c r="G786" s="181"/>
    </row>
    <row r="787" spans="2:7" ht="15" x14ac:dyDescent="0.25">
      <c r="B787" s="19"/>
      <c r="C787" s="31" t="s">
        <v>104</v>
      </c>
      <c r="D787" s="30">
        <v>5</v>
      </c>
      <c r="E787" s="180">
        <v>44530</v>
      </c>
      <c r="F787" s="181">
        <v>1</v>
      </c>
      <c r="G787" s="181"/>
    </row>
    <row r="788" spans="2:7" ht="15" x14ac:dyDescent="0.25">
      <c r="B788" s="19"/>
      <c r="C788" s="31" t="s">
        <v>388</v>
      </c>
      <c r="D788" s="30">
        <v>1</v>
      </c>
      <c r="E788" s="180">
        <v>44530</v>
      </c>
      <c r="F788" s="181">
        <v>1</v>
      </c>
      <c r="G788" s="181"/>
    </row>
    <row r="789" spans="2:7" ht="15" x14ac:dyDescent="0.25">
      <c r="B789" s="19"/>
      <c r="C789" s="31" t="s">
        <v>43</v>
      </c>
      <c r="D789" s="30">
        <v>4</v>
      </c>
      <c r="E789" s="180">
        <v>44530</v>
      </c>
      <c r="F789" s="181">
        <v>1</v>
      </c>
      <c r="G789" s="181"/>
    </row>
    <row r="790" spans="2:7" ht="15" x14ac:dyDescent="0.25">
      <c r="B790" s="47"/>
      <c r="C790" s="42" t="s">
        <v>36</v>
      </c>
      <c r="D790" s="33">
        <v>5</v>
      </c>
      <c r="E790" s="180">
        <v>44530</v>
      </c>
      <c r="F790" s="181">
        <v>1</v>
      </c>
      <c r="G790" s="181"/>
    </row>
    <row r="791" spans="2:7" ht="15" x14ac:dyDescent="0.25">
      <c r="B791" s="145" t="s">
        <v>389</v>
      </c>
      <c r="C791" s="146"/>
      <c r="D791" s="146"/>
      <c r="F791" s="181"/>
      <c r="G791" s="181"/>
    </row>
    <row r="792" spans="2:7" ht="15" x14ac:dyDescent="0.25">
      <c r="B792" s="19"/>
      <c r="C792" s="28" t="s">
        <v>65</v>
      </c>
      <c r="D792" s="33">
        <v>2</v>
      </c>
      <c r="E792" s="180">
        <v>44530</v>
      </c>
      <c r="F792" s="181">
        <v>1</v>
      </c>
      <c r="G792" s="181" t="s">
        <v>445</v>
      </c>
    </row>
    <row r="793" spans="2:7" ht="15" x14ac:dyDescent="0.25">
      <c r="B793" s="19"/>
      <c r="C793" s="31" t="s">
        <v>103</v>
      </c>
      <c r="D793" s="33">
        <v>2</v>
      </c>
      <c r="E793" s="180">
        <v>44530</v>
      </c>
      <c r="F793" s="181">
        <v>1</v>
      </c>
      <c r="G793" s="181"/>
    </row>
    <row r="794" spans="2:7" ht="15" x14ac:dyDescent="0.25">
      <c r="B794" s="19"/>
      <c r="C794" s="31" t="s">
        <v>104</v>
      </c>
      <c r="D794" s="33">
        <v>8</v>
      </c>
      <c r="E794" s="180">
        <v>44530</v>
      </c>
      <c r="F794" s="181">
        <v>1</v>
      </c>
      <c r="G794" s="181"/>
    </row>
    <row r="795" spans="2:7" ht="15" x14ac:dyDescent="0.25">
      <c r="B795" s="19"/>
      <c r="C795" s="31" t="s">
        <v>36</v>
      </c>
      <c r="D795" s="30">
        <v>5</v>
      </c>
      <c r="E795" s="180">
        <v>44530</v>
      </c>
      <c r="F795" s="181">
        <v>1</v>
      </c>
      <c r="G795" s="181"/>
    </row>
    <row r="796" spans="2:7" s="15" customFormat="1" ht="15" x14ac:dyDescent="0.25">
      <c r="B796" s="19"/>
      <c r="C796" s="37" t="s">
        <v>237</v>
      </c>
      <c r="D796" s="38">
        <f>SUM(D782:D795)</f>
        <v>43</v>
      </c>
      <c r="F796" s="188"/>
      <c r="G796" s="188"/>
    </row>
    <row r="797" spans="2:7" s="14" customFormat="1" ht="88.5" customHeight="1" x14ac:dyDescent="0.2">
      <c r="B797" s="147" t="s">
        <v>390</v>
      </c>
      <c r="C797" s="148"/>
      <c r="D797" s="148"/>
      <c r="F797" s="183"/>
      <c r="G797" s="183"/>
    </row>
    <row r="798" spans="2:7" ht="15" collapsed="1" x14ac:dyDescent="0.25">
      <c r="B798" s="115"/>
      <c r="C798" s="92" t="s">
        <v>64</v>
      </c>
      <c r="D798" s="93">
        <v>1</v>
      </c>
      <c r="E798" s="180">
        <v>44530</v>
      </c>
      <c r="F798" s="181">
        <v>1</v>
      </c>
      <c r="G798" s="181"/>
    </row>
    <row r="799" spans="2:7" ht="15" x14ac:dyDescent="0.25">
      <c r="B799" s="145" t="s">
        <v>391</v>
      </c>
      <c r="C799" s="146"/>
      <c r="D799" s="146"/>
      <c r="F799" s="181"/>
      <c r="G799" s="181"/>
    </row>
    <row r="800" spans="2:7" ht="15" x14ac:dyDescent="0.25">
      <c r="B800" s="19"/>
      <c r="C800" s="28" t="s">
        <v>65</v>
      </c>
      <c r="D800" s="45">
        <v>1</v>
      </c>
      <c r="E800" s="180">
        <v>44530</v>
      </c>
      <c r="F800" s="181">
        <v>1</v>
      </c>
      <c r="G800" s="181"/>
    </row>
    <row r="801" spans="2:7" ht="15" x14ac:dyDescent="0.25">
      <c r="B801" s="47"/>
      <c r="C801" s="42" t="s">
        <v>102</v>
      </c>
      <c r="D801" s="45">
        <v>1</v>
      </c>
      <c r="E801" s="180">
        <v>44530</v>
      </c>
      <c r="F801" s="181">
        <v>1</v>
      </c>
      <c r="G801" s="181"/>
    </row>
    <row r="802" spans="2:7" ht="15" x14ac:dyDescent="0.25">
      <c r="B802" s="47"/>
      <c r="C802" s="42" t="s">
        <v>103</v>
      </c>
      <c r="D802" s="45">
        <v>6</v>
      </c>
      <c r="E802" s="180">
        <v>44530</v>
      </c>
      <c r="F802" s="181">
        <v>1</v>
      </c>
      <c r="G802" s="181"/>
    </row>
    <row r="803" spans="2:7" ht="15" x14ac:dyDescent="0.25">
      <c r="B803" s="47"/>
      <c r="C803" s="42" t="s">
        <v>104</v>
      </c>
      <c r="D803" s="45">
        <v>1</v>
      </c>
      <c r="E803" s="180">
        <v>44530</v>
      </c>
      <c r="F803" s="181">
        <v>1</v>
      </c>
      <c r="G803" s="181"/>
    </row>
    <row r="804" spans="2:7" ht="15" x14ac:dyDescent="0.25">
      <c r="B804" s="47"/>
      <c r="C804" s="42" t="s">
        <v>388</v>
      </c>
      <c r="D804" s="45">
        <v>1</v>
      </c>
      <c r="E804" s="180">
        <v>44530</v>
      </c>
      <c r="F804" s="181">
        <v>1</v>
      </c>
      <c r="G804" s="181"/>
    </row>
    <row r="805" spans="2:7" ht="15.75" customHeight="1" x14ac:dyDescent="0.25">
      <c r="B805" s="47"/>
      <c r="C805" s="42" t="s">
        <v>43</v>
      </c>
      <c r="D805" s="45">
        <v>2</v>
      </c>
      <c r="E805" s="180">
        <v>44530</v>
      </c>
      <c r="F805" s="181">
        <v>1</v>
      </c>
      <c r="G805" s="181"/>
    </row>
    <row r="806" spans="2:7" ht="15" x14ac:dyDescent="0.25">
      <c r="B806" s="145" t="s">
        <v>392</v>
      </c>
      <c r="C806" s="146"/>
      <c r="D806" s="146"/>
      <c r="F806" s="181"/>
      <c r="G806" s="181"/>
    </row>
    <row r="807" spans="2:7" ht="15" x14ac:dyDescent="0.25">
      <c r="B807" s="19"/>
      <c r="C807" s="28" t="s">
        <v>65</v>
      </c>
      <c r="D807" s="29">
        <v>1</v>
      </c>
      <c r="E807" s="180">
        <v>44530</v>
      </c>
      <c r="F807" s="181">
        <v>1</v>
      </c>
      <c r="G807" s="181"/>
    </row>
    <row r="808" spans="2:7" ht="15" x14ac:dyDescent="0.25">
      <c r="B808" s="19"/>
      <c r="C808" s="31" t="s">
        <v>102</v>
      </c>
      <c r="D808" s="30">
        <v>1</v>
      </c>
      <c r="E808" s="180">
        <v>44530</v>
      </c>
      <c r="F808" s="181">
        <v>1</v>
      </c>
      <c r="G808" s="181"/>
    </row>
    <row r="809" spans="2:7" ht="15" x14ac:dyDescent="0.25">
      <c r="B809" s="19"/>
      <c r="C809" s="31" t="s">
        <v>103</v>
      </c>
      <c r="D809" s="30">
        <v>1</v>
      </c>
      <c r="E809" s="180">
        <v>44530</v>
      </c>
      <c r="F809" s="181">
        <v>1</v>
      </c>
      <c r="G809" s="181"/>
    </row>
    <row r="810" spans="2:7" s="21" customFormat="1" ht="15" x14ac:dyDescent="0.25">
      <c r="B810" s="19"/>
      <c r="C810" s="32" t="s">
        <v>104</v>
      </c>
      <c r="D810" s="39">
        <v>3</v>
      </c>
      <c r="E810" s="180">
        <v>44530</v>
      </c>
      <c r="F810" s="184">
        <v>1</v>
      </c>
      <c r="G810" s="184"/>
    </row>
    <row r="811" spans="2:7" ht="15" x14ac:dyDescent="0.25">
      <c r="B811" s="19"/>
      <c r="C811" s="31" t="s">
        <v>36</v>
      </c>
      <c r="D811" s="30">
        <v>1</v>
      </c>
      <c r="E811" s="180">
        <v>44530</v>
      </c>
      <c r="F811" s="181">
        <v>1</v>
      </c>
      <c r="G811" s="181"/>
    </row>
    <row r="812" spans="2:7" ht="15" x14ac:dyDescent="0.25">
      <c r="B812" s="19"/>
      <c r="C812" s="31" t="s">
        <v>43</v>
      </c>
      <c r="D812" s="30">
        <v>2</v>
      </c>
      <c r="E812" s="180">
        <v>44530</v>
      </c>
      <c r="F812" s="181">
        <v>1</v>
      </c>
      <c r="G812" s="181"/>
    </row>
    <row r="813" spans="2:7" ht="15" x14ac:dyDescent="0.25">
      <c r="B813" s="145" t="s">
        <v>393</v>
      </c>
      <c r="C813" s="146"/>
      <c r="D813" s="146"/>
      <c r="F813" s="181"/>
      <c r="G813" s="181"/>
    </row>
    <row r="814" spans="2:7" ht="15" x14ac:dyDescent="0.25">
      <c r="B814" s="19"/>
      <c r="C814" s="126" t="s">
        <v>105</v>
      </c>
      <c r="D814" s="29">
        <v>1</v>
      </c>
      <c r="E814" s="180">
        <v>44530</v>
      </c>
      <c r="F814" s="181">
        <v>1</v>
      </c>
      <c r="G814" s="181"/>
    </row>
    <row r="815" spans="2:7" ht="15" x14ac:dyDescent="0.25">
      <c r="B815" s="19"/>
      <c r="C815" s="42" t="s">
        <v>103</v>
      </c>
      <c r="D815" s="30">
        <v>5</v>
      </c>
      <c r="E815" s="180">
        <v>44530</v>
      </c>
      <c r="F815" s="181">
        <v>1</v>
      </c>
      <c r="G815" s="181"/>
    </row>
    <row r="816" spans="2:7" s="21" customFormat="1" ht="15" x14ac:dyDescent="0.25">
      <c r="B816" s="19"/>
      <c r="C816" s="43" t="s">
        <v>104</v>
      </c>
      <c r="D816" s="39">
        <v>2</v>
      </c>
      <c r="E816" s="180">
        <v>44530</v>
      </c>
      <c r="F816" s="184">
        <v>1</v>
      </c>
      <c r="G816" s="184"/>
    </row>
    <row r="817" spans="2:7" ht="15" x14ac:dyDescent="0.25">
      <c r="B817" s="19"/>
      <c r="C817" s="42" t="s">
        <v>43</v>
      </c>
      <c r="D817" s="30">
        <v>1</v>
      </c>
      <c r="E817" s="180">
        <v>44530</v>
      </c>
      <c r="F817" s="181">
        <v>1</v>
      </c>
      <c r="G817" s="181"/>
    </row>
    <row r="818" spans="2:7" ht="15" x14ac:dyDescent="0.25">
      <c r="B818" s="19"/>
      <c r="C818" s="42" t="s">
        <v>36</v>
      </c>
      <c r="D818" s="30">
        <v>1</v>
      </c>
      <c r="E818" s="180">
        <v>44530</v>
      </c>
      <c r="F818" s="181">
        <v>1</v>
      </c>
      <c r="G818" s="181"/>
    </row>
    <row r="819" spans="2:7" ht="15" x14ac:dyDescent="0.25">
      <c r="B819" s="19"/>
      <c r="C819" s="42" t="s">
        <v>41</v>
      </c>
      <c r="D819" s="30">
        <v>1</v>
      </c>
      <c r="E819" s="180">
        <v>44530</v>
      </c>
      <c r="F819" s="181">
        <v>1</v>
      </c>
      <c r="G819" s="181"/>
    </row>
    <row r="820" spans="2:7" s="15" customFormat="1" ht="15" x14ac:dyDescent="0.25">
      <c r="B820" s="19"/>
      <c r="C820" s="37" t="s">
        <v>237</v>
      </c>
      <c r="D820" s="96">
        <f>SUM(D798:D819)</f>
        <v>33</v>
      </c>
      <c r="F820" s="188"/>
      <c r="G820" s="188"/>
    </row>
    <row r="821" spans="2:7" s="14" customFormat="1" ht="63" customHeight="1" x14ac:dyDescent="0.2">
      <c r="B821" s="147" t="s">
        <v>394</v>
      </c>
      <c r="C821" s="148"/>
      <c r="D821" s="148"/>
      <c r="F821" s="183"/>
      <c r="G821" s="183"/>
    </row>
    <row r="822" spans="2:7" ht="15" x14ac:dyDescent="0.25">
      <c r="B822" s="145" t="s">
        <v>395</v>
      </c>
      <c r="C822" s="146"/>
      <c r="D822" s="146"/>
      <c r="F822" s="181"/>
      <c r="G822" s="181"/>
    </row>
    <row r="823" spans="2:7" ht="15" x14ac:dyDescent="0.25">
      <c r="B823" s="19"/>
      <c r="C823" s="28" t="s">
        <v>65</v>
      </c>
      <c r="D823" s="33">
        <v>1</v>
      </c>
      <c r="E823" s="180">
        <v>44530</v>
      </c>
      <c r="F823" s="181">
        <v>1</v>
      </c>
      <c r="G823" s="181"/>
    </row>
    <row r="824" spans="2:7" ht="15" collapsed="1" x14ac:dyDescent="0.25">
      <c r="B824" s="19"/>
      <c r="C824" s="31" t="s">
        <v>83</v>
      </c>
      <c r="D824" s="33">
        <v>3</v>
      </c>
      <c r="E824" s="180">
        <v>44530</v>
      </c>
      <c r="F824" s="181">
        <v>1</v>
      </c>
      <c r="G824" s="181"/>
    </row>
    <row r="825" spans="2:7" ht="15" x14ac:dyDescent="0.25">
      <c r="B825" s="19"/>
      <c r="C825" s="31" t="s">
        <v>84</v>
      </c>
      <c r="D825" s="33">
        <v>2</v>
      </c>
      <c r="E825" s="180">
        <v>44530</v>
      </c>
      <c r="F825" s="181">
        <v>1</v>
      </c>
      <c r="G825" s="181"/>
    </row>
    <row r="826" spans="2:7" ht="15" outlineLevel="1" x14ac:dyDescent="0.25">
      <c r="B826" s="19"/>
      <c r="C826" s="31" t="s">
        <v>247</v>
      </c>
      <c r="D826" s="33">
        <v>2</v>
      </c>
      <c r="E826" s="180">
        <v>44530</v>
      </c>
      <c r="F826" s="181">
        <v>1</v>
      </c>
      <c r="G826" s="181"/>
    </row>
    <row r="827" spans="2:7" ht="15" x14ac:dyDescent="0.25">
      <c r="B827" s="19"/>
      <c r="C827" s="31" t="s">
        <v>396</v>
      </c>
      <c r="D827" s="30">
        <v>1</v>
      </c>
      <c r="E827" s="180">
        <v>44530</v>
      </c>
      <c r="F827" s="181">
        <v>1</v>
      </c>
      <c r="G827" s="181"/>
    </row>
    <row r="828" spans="2:7" ht="15" collapsed="1" x14ac:dyDescent="0.25">
      <c r="B828" s="19"/>
      <c r="C828" s="31" t="s">
        <v>397</v>
      </c>
      <c r="D828" s="30">
        <v>4</v>
      </c>
      <c r="E828" s="180">
        <v>44530</v>
      </c>
      <c r="F828" s="181">
        <v>1</v>
      </c>
      <c r="G828" s="181"/>
    </row>
    <row r="829" spans="2:7" ht="15" outlineLevel="1" x14ac:dyDescent="0.25">
      <c r="B829" s="47"/>
      <c r="C829" s="127" t="s">
        <v>398</v>
      </c>
      <c r="D829" s="93">
        <v>1</v>
      </c>
      <c r="E829" s="180">
        <v>44530</v>
      </c>
      <c r="F829" s="181">
        <v>1</v>
      </c>
      <c r="G829" s="181"/>
    </row>
    <row r="830" spans="2:7" ht="15" x14ac:dyDescent="0.25">
      <c r="B830" s="128"/>
      <c r="C830" s="127" t="s">
        <v>399</v>
      </c>
      <c r="D830" s="93">
        <v>2</v>
      </c>
      <c r="E830" s="180">
        <v>44530</v>
      </c>
      <c r="F830" s="181">
        <v>1</v>
      </c>
      <c r="G830" s="181"/>
    </row>
    <row r="831" spans="2:7" ht="15" x14ac:dyDescent="0.25">
      <c r="B831" s="145" t="s">
        <v>400</v>
      </c>
      <c r="C831" s="146"/>
      <c r="D831" s="146"/>
      <c r="F831" s="181"/>
      <c r="G831" s="181"/>
    </row>
    <row r="832" spans="2:7" ht="15" x14ac:dyDescent="0.25">
      <c r="B832" s="19"/>
      <c r="C832" s="28" t="s">
        <v>105</v>
      </c>
      <c r="D832" s="29">
        <v>1</v>
      </c>
      <c r="E832" s="180">
        <v>44530</v>
      </c>
      <c r="F832" s="181">
        <v>1</v>
      </c>
      <c r="G832" s="181"/>
    </row>
    <row r="833" spans="2:7" ht="15" collapsed="1" x14ac:dyDescent="0.25">
      <c r="B833" s="19"/>
      <c r="C833" s="31" t="s">
        <v>123</v>
      </c>
      <c r="D833" s="30">
        <v>8</v>
      </c>
      <c r="E833" s="180">
        <v>44530</v>
      </c>
      <c r="F833" s="181">
        <v>1</v>
      </c>
      <c r="G833" s="181"/>
    </row>
    <row r="834" spans="2:7" s="15" customFormat="1" ht="15" x14ac:dyDescent="0.25">
      <c r="B834" s="19"/>
      <c r="C834" s="37" t="s">
        <v>237</v>
      </c>
      <c r="D834" s="38">
        <f>SUM(D823:D833)</f>
        <v>25</v>
      </c>
      <c r="F834" s="188"/>
      <c r="G834" s="188"/>
    </row>
    <row r="835" spans="2:7" ht="18.75" x14ac:dyDescent="0.25">
      <c r="B835" s="149" t="s">
        <v>401</v>
      </c>
      <c r="C835" s="150" t="s">
        <v>401</v>
      </c>
      <c r="D835" s="41">
        <f>D770+D774+D777+D780+D796+D820+D834</f>
        <v>107</v>
      </c>
      <c r="F835" s="181"/>
      <c r="G835" s="181"/>
    </row>
    <row r="836" spans="2:7" ht="88.5" customHeight="1" x14ac:dyDescent="0.25">
      <c r="B836" s="151" t="s">
        <v>352</v>
      </c>
      <c r="C836" s="152"/>
      <c r="D836" s="152"/>
      <c r="F836" s="181"/>
      <c r="G836" s="181"/>
    </row>
    <row r="837" spans="2:7" ht="42.75" customHeight="1" x14ac:dyDescent="0.25">
      <c r="B837" s="147" t="s">
        <v>2</v>
      </c>
      <c r="C837" s="148"/>
      <c r="D837" s="148"/>
      <c r="F837" s="181"/>
      <c r="G837" s="181"/>
    </row>
    <row r="838" spans="2:7" ht="15" x14ac:dyDescent="0.25">
      <c r="B838" s="115"/>
      <c r="C838" s="42" t="s">
        <v>429</v>
      </c>
      <c r="D838" s="74">
        <v>1</v>
      </c>
      <c r="E838" s="180">
        <v>44530</v>
      </c>
      <c r="F838" s="181">
        <v>1</v>
      </c>
      <c r="G838" s="181"/>
    </row>
    <row r="839" spans="2:7" ht="15" x14ac:dyDescent="0.25">
      <c r="B839" s="19"/>
      <c r="C839" s="42" t="s">
        <v>229</v>
      </c>
      <c r="D839" s="74">
        <v>1</v>
      </c>
      <c r="E839" s="180">
        <v>44530</v>
      </c>
      <c r="F839" s="181">
        <v>1</v>
      </c>
      <c r="G839" s="181"/>
    </row>
    <row r="840" spans="2:7" ht="15" x14ac:dyDescent="0.25">
      <c r="B840" s="19"/>
      <c r="C840" s="42" t="s">
        <v>230</v>
      </c>
      <c r="D840" s="74">
        <v>1</v>
      </c>
      <c r="E840" s="180">
        <v>44530</v>
      </c>
      <c r="F840" s="181">
        <v>1</v>
      </c>
      <c r="G840" s="181"/>
    </row>
    <row r="841" spans="2:7" s="14" customFormat="1" ht="12.75" x14ac:dyDescent="0.2">
      <c r="B841" s="58"/>
      <c r="C841" s="60" t="s">
        <v>3</v>
      </c>
      <c r="D841" s="66">
        <f>SUM(D838:D840)</f>
        <v>3</v>
      </c>
      <c r="F841" s="183"/>
      <c r="G841" s="183"/>
    </row>
    <row r="842" spans="2:7" ht="15" customHeight="1" x14ac:dyDescent="0.25">
      <c r="B842" s="147" t="s">
        <v>100</v>
      </c>
      <c r="C842" s="148"/>
      <c r="D842" s="148"/>
      <c r="F842" s="181"/>
      <c r="G842" s="181"/>
    </row>
    <row r="843" spans="2:7" ht="15" x14ac:dyDescent="0.25">
      <c r="B843" s="115"/>
      <c r="C843" s="42" t="s">
        <v>11</v>
      </c>
      <c r="D843" s="74">
        <v>1</v>
      </c>
      <c r="E843" s="180">
        <v>44530</v>
      </c>
      <c r="F843" s="181">
        <v>1</v>
      </c>
      <c r="G843" s="181"/>
    </row>
    <row r="844" spans="2:7" ht="15" x14ac:dyDescent="0.25">
      <c r="B844" s="19"/>
      <c r="C844" s="42" t="s">
        <v>203</v>
      </c>
      <c r="D844" s="74">
        <v>1</v>
      </c>
      <c r="E844" s="180">
        <v>44530</v>
      </c>
      <c r="F844" s="181">
        <v>1</v>
      </c>
      <c r="G844" s="181"/>
    </row>
    <row r="845" spans="2:7" s="14" customFormat="1" ht="12.75" x14ac:dyDescent="0.2">
      <c r="B845" s="58"/>
      <c r="C845" s="60" t="s">
        <v>3</v>
      </c>
      <c r="D845" s="66">
        <f>SUM(D843:D844)</f>
        <v>2</v>
      </c>
      <c r="F845" s="183"/>
      <c r="G845" s="183"/>
    </row>
    <row r="846" spans="2:7" ht="51.75" customHeight="1" x14ac:dyDescent="0.25">
      <c r="B846" s="147" t="s">
        <v>27</v>
      </c>
      <c r="C846" s="148"/>
      <c r="D846" s="148"/>
      <c r="F846" s="181"/>
      <c r="G846" s="181"/>
    </row>
    <row r="847" spans="2:7" ht="15" x14ac:dyDescent="0.25">
      <c r="B847" s="19"/>
      <c r="C847" s="42" t="s">
        <v>158</v>
      </c>
      <c r="D847" s="74">
        <v>1</v>
      </c>
      <c r="E847" s="180">
        <v>44530</v>
      </c>
      <c r="F847" s="181">
        <v>1</v>
      </c>
      <c r="G847" s="181"/>
    </row>
    <row r="848" spans="2:7" ht="15" x14ac:dyDescent="0.25">
      <c r="B848" s="19"/>
      <c r="C848" s="42" t="s">
        <v>8</v>
      </c>
      <c r="D848" s="74">
        <v>2</v>
      </c>
      <c r="E848" s="180">
        <v>44530</v>
      </c>
      <c r="F848" s="181">
        <v>1</v>
      </c>
      <c r="G848" s="181" t="s">
        <v>445</v>
      </c>
    </row>
    <row r="849" spans="2:7" ht="15" x14ac:dyDescent="0.25">
      <c r="B849" s="19"/>
      <c r="C849" s="42" t="s">
        <v>163</v>
      </c>
      <c r="D849" s="74">
        <v>1</v>
      </c>
      <c r="E849" s="180">
        <v>44530</v>
      </c>
      <c r="F849" s="181">
        <v>1</v>
      </c>
      <c r="G849" s="181"/>
    </row>
    <row r="850" spans="2:7" s="14" customFormat="1" ht="12.75" x14ac:dyDescent="0.2">
      <c r="B850" s="58"/>
      <c r="C850" s="60" t="s">
        <v>3</v>
      </c>
      <c r="D850" s="66">
        <f>SUM(D847:D849)</f>
        <v>4</v>
      </c>
      <c r="F850" s="183"/>
      <c r="G850" s="183"/>
    </row>
    <row r="851" spans="2:7" ht="38.25" customHeight="1" x14ac:dyDescent="0.25">
      <c r="B851" s="147" t="s">
        <v>160</v>
      </c>
      <c r="C851" s="148"/>
      <c r="D851" s="148"/>
      <c r="F851" s="181"/>
      <c r="G851" s="181"/>
    </row>
    <row r="852" spans="2:7" ht="15" x14ac:dyDescent="0.25">
      <c r="B852" s="115"/>
      <c r="C852" s="127" t="s">
        <v>4</v>
      </c>
      <c r="D852" s="129">
        <v>1</v>
      </c>
      <c r="E852" s="180">
        <v>44530</v>
      </c>
      <c r="F852" s="181">
        <v>1</v>
      </c>
      <c r="G852" s="181"/>
    </row>
    <row r="853" spans="2:7" ht="15" x14ac:dyDescent="0.25">
      <c r="B853" s="145" t="s">
        <v>79</v>
      </c>
      <c r="C853" s="146"/>
      <c r="D853" s="146"/>
      <c r="F853" s="181"/>
      <c r="G853" s="181"/>
    </row>
    <row r="854" spans="2:7" ht="15" x14ac:dyDescent="0.25">
      <c r="B854" s="19"/>
      <c r="C854" s="144" t="s">
        <v>219</v>
      </c>
      <c r="D854" s="27">
        <v>2</v>
      </c>
      <c r="E854" s="180">
        <v>44530</v>
      </c>
      <c r="F854" s="181">
        <v>1</v>
      </c>
      <c r="G854" s="181" t="s">
        <v>445</v>
      </c>
    </row>
    <row r="855" spans="2:7" ht="15" x14ac:dyDescent="0.25">
      <c r="B855" s="19"/>
      <c r="C855" s="71" t="s">
        <v>106</v>
      </c>
      <c r="D855" s="74">
        <v>2</v>
      </c>
      <c r="E855" s="180">
        <v>44530</v>
      </c>
      <c r="F855" s="181">
        <v>1</v>
      </c>
      <c r="G855" s="181" t="s">
        <v>445</v>
      </c>
    </row>
    <row r="856" spans="2:7" ht="15" x14ac:dyDescent="0.25">
      <c r="B856" s="19"/>
      <c r="C856" s="71" t="s">
        <v>317</v>
      </c>
      <c r="D856" s="74">
        <v>1</v>
      </c>
      <c r="E856" s="180">
        <v>44530</v>
      </c>
      <c r="F856" s="181">
        <v>1</v>
      </c>
      <c r="G856" s="181"/>
    </row>
    <row r="857" spans="2:7" ht="15" x14ac:dyDescent="0.25">
      <c r="B857" s="19"/>
      <c r="C857" s="71" t="s">
        <v>220</v>
      </c>
      <c r="D857" s="74">
        <v>3</v>
      </c>
      <c r="E857" s="180">
        <v>44530</v>
      </c>
      <c r="F857" s="181">
        <v>1</v>
      </c>
      <c r="G857" s="181" t="s">
        <v>445</v>
      </c>
    </row>
    <row r="858" spans="2:7" ht="15" x14ac:dyDescent="0.25">
      <c r="B858" s="19"/>
      <c r="C858" s="71" t="s">
        <v>161</v>
      </c>
      <c r="D858" s="74">
        <v>2</v>
      </c>
      <c r="E858" s="180">
        <v>44530</v>
      </c>
      <c r="F858" s="181">
        <v>1</v>
      </c>
      <c r="G858" s="181" t="s">
        <v>445</v>
      </c>
    </row>
    <row r="859" spans="2:7" ht="15" x14ac:dyDescent="0.25">
      <c r="B859" s="145" t="s">
        <v>162</v>
      </c>
      <c r="C859" s="146"/>
      <c r="D859" s="146"/>
      <c r="F859" s="181"/>
      <c r="G859" s="181"/>
    </row>
    <row r="860" spans="2:7" ht="15" x14ac:dyDescent="0.25">
      <c r="B860" s="130"/>
      <c r="C860" s="144" t="s">
        <v>234</v>
      </c>
      <c r="D860" s="131">
        <v>1</v>
      </c>
      <c r="E860" s="180">
        <v>44530</v>
      </c>
      <c r="F860" s="181">
        <v>1</v>
      </c>
      <c r="G860" s="181"/>
    </row>
    <row r="861" spans="2:7" ht="15" x14ac:dyDescent="0.25">
      <c r="B861" s="19"/>
      <c r="C861" s="71" t="s">
        <v>81</v>
      </c>
      <c r="D861" s="74">
        <v>1</v>
      </c>
      <c r="E861" s="180">
        <v>44530</v>
      </c>
      <c r="F861" s="181">
        <v>1</v>
      </c>
      <c r="G861" s="181"/>
    </row>
    <row r="862" spans="2:7" ht="15" x14ac:dyDescent="0.25">
      <c r="B862" s="19"/>
      <c r="C862" s="71" t="s">
        <v>60</v>
      </c>
      <c r="D862" s="74">
        <v>2</v>
      </c>
      <c r="E862" s="180">
        <v>44530</v>
      </c>
      <c r="F862" s="181">
        <v>1</v>
      </c>
      <c r="G862" s="181" t="s">
        <v>445</v>
      </c>
    </row>
    <row r="863" spans="2:7" ht="15" x14ac:dyDescent="0.25">
      <c r="B863" s="19"/>
      <c r="C863" s="71" t="s">
        <v>80</v>
      </c>
      <c r="D863" s="74">
        <v>1</v>
      </c>
      <c r="E863" s="180">
        <v>44530</v>
      </c>
      <c r="F863" s="181">
        <v>1</v>
      </c>
      <c r="G863" s="181"/>
    </row>
    <row r="864" spans="2:7" ht="15" x14ac:dyDescent="0.25">
      <c r="B864" s="145" t="s">
        <v>164</v>
      </c>
      <c r="C864" s="146"/>
      <c r="D864" s="146"/>
      <c r="F864" s="181"/>
      <c r="G864" s="181"/>
    </row>
    <row r="865" spans="2:7" ht="15" x14ac:dyDescent="0.25">
      <c r="B865" s="130"/>
      <c r="C865" s="144" t="s">
        <v>334</v>
      </c>
      <c r="D865" s="131">
        <v>1</v>
      </c>
      <c r="E865" s="180">
        <v>44530</v>
      </c>
      <c r="F865" s="181">
        <v>1</v>
      </c>
      <c r="G865" s="181"/>
    </row>
    <row r="866" spans="2:7" ht="15" x14ac:dyDescent="0.25">
      <c r="B866" s="19"/>
      <c r="C866" s="71" t="s">
        <v>129</v>
      </c>
      <c r="D866" s="74">
        <v>1</v>
      </c>
      <c r="E866" s="180">
        <v>44530</v>
      </c>
      <c r="F866" s="181">
        <v>1</v>
      </c>
      <c r="G866" s="181"/>
    </row>
    <row r="867" spans="2:7" s="14" customFormat="1" ht="12.75" x14ac:dyDescent="0.2">
      <c r="B867" s="58"/>
      <c r="C867" s="60" t="s">
        <v>3</v>
      </c>
      <c r="D867" s="66">
        <f>SUM(D852:D866)</f>
        <v>18</v>
      </c>
      <c r="F867" s="183"/>
      <c r="G867" s="183"/>
    </row>
    <row r="868" spans="2:7" ht="36.75" customHeight="1" x14ac:dyDescent="0.25">
      <c r="B868" s="147" t="s">
        <v>166</v>
      </c>
      <c r="C868" s="148"/>
      <c r="D868" s="148"/>
      <c r="F868" s="181"/>
      <c r="G868" s="181"/>
    </row>
    <row r="869" spans="2:7" ht="15" x14ac:dyDescent="0.25">
      <c r="B869" s="132"/>
      <c r="C869" s="143" t="s">
        <v>4</v>
      </c>
      <c r="D869" s="74">
        <v>1</v>
      </c>
      <c r="E869" s="180">
        <v>44530</v>
      </c>
      <c r="F869" s="181">
        <v>1</v>
      </c>
      <c r="G869" s="181"/>
    </row>
    <row r="870" spans="2:7" ht="15.75" customHeight="1" x14ac:dyDescent="0.25">
      <c r="B870" s="133"/>
      <c r="C870" s="42" t="s">
        <v>167</v>
      </c>
      <c r="D870" s="48">
        <v>1</v>
      </c>
      <c r="E870" s="180">
        <v>44530</v>
      </c>
      <c r="F870" s="181">
        <v>1</v>
      </c>
      <c r="G870" s="181"/>
    </row>
    <row r="871" spans="2:7" ht="15" x14ac:dyDescent="0.25">
      <c r="B871" s="19"/>
      <c r="C871" s="42" t="s">
        <v>424</v>
      </c>
      <c r="D871" s="48">
        <v>3</v>
      </c>
      <c r="E871" s="180">
        <v>44530</v>
      </c>
      <c r="F871" s="181">
        <v>1</v>
      </c>
      <c r="G871" s="181" t="s">
        <v>445</v>
      </c>
    </row>
    <row r="872" spans="2:7" s="14" customFormat="1" ht="12.75" x14ac:dyDescent="0.2">
      <c r="B872" s="58"/>
      <c r="C872" s="60" t="s">
        <v>3</v>
      </c>
      <c r="D872" s="66">
        <f>SUM(D869:D871)</f>
        <v>5</v>
      </c>
      <c r="F872" s="183"/>
      <c r="G872" s="183"/>
    </row>
    <row r="873" spans="2:7" ht="43.5" customHeight="1" x14ac:dyDescent="0.25">
      <c r="B873" s="147" t="s">
        <v>214</v>
      </c>
      <c r="C873" s="148"/>
      <c r="D873" s="148"/>
      <c r="F873" s="181"/>
      <c r="G873" s="181"/>
    </row>
    <row r="874" spans="2:7" ht="15" x14ac:dyDescent="0.25">
      <c r="B874" s="47"/>
      <c r="C874" s="42" t="s">
        <v>122</v>
      </c>
      <c r="D874" s="48">
        <v>1</v>
      </c>
      <c r="E874" s="180">
        <v>44530</v>
      </c>
      <c r="F874" s="181">
        <v>1</v>
      </c>
      <c r="G874" s="181"/>
    </row>
    <row r="875" spans="2:7" ht="15" x14ac:dyDescent="0.25">
      <c r="B875" s="47"/>
      <c r="C875" s="75" t="s">
        <v>47</v>
      </c>
      <c r="D875" s="48">
        <v>1</v>
      </c>
      <c r="E875" s="180">
        <v>44530</v>
      </c>
      <c r="F875" s="181">
        <v>1</v>
      </c>
      <c r="G875" s="181"/>
    </row>
    <row r="876" spans="2:7" ht="15" x14ac:dyDescent="0.25">
      <c r="B876" s="47"/>
      <c r="C876" s="75" t="s">
        <v>116</v>
      </c>
      <c r="D876" s="48">
        <v>1</v>
      </c>
      <c r="E876" s="180">
        <v>44530</v>
      </c>
      <c r="F876" s="181">
        <v>1</v>
      </c>
      <c r="G876" s="181"/>
    </row>
    <row r="877" spans="2:7" s="21" customFormat="1" ht="15" x14ac:dyDescent="0.25">
      <c r="B877" s="47"/>
      <c r="C877" s="43" t="s">
        <v>113</v>
      </c>
      <c r="D877" s="45">
        <v>1</v>
      </c>
      <c r="E877" s="180">
        <v>44530</v>
      </c>
      <c r="F877" s="184">
        <v>1</v>
      </c>
      <c r="G877" s="184"/>
    </row>
    <row r="878" spans="2:7" ht="15" x14ac:dyDescent="0.25">
      <c r="B878" s="47"/>
      <c r="C878" s="42" t="s">
        <v>194</v>
      </c>
      <c r="D878" s="48">
        <v>1</v>
      </c>
      <c r="E878" s="180">
        <v>44530</v>
      </c>
      <c r="F878" s="181">
        <v>1</v>
      </c>
      <c r="G878" s="181"/>
    </row>
    <row r="879" spans="2:7" ht="15" x14ac:dyDescent="0.25">
      <c r="B879" s="47"/>
      <c r="C879" s="42" t="s">
        <v>255</v>
      </c>
      <c r="D879" s="48">
        <v>1</v>
      </c>
      <c r="E879" s="180">
        <v>44530</v>
      </c>
      <c r="F879" s="181">
        <v>1</v>
      </c>
      <c r="G879" s="181"/>
    </row>
    <row r="880" spans="2:7" ht="12.75" customHeight="1" x14ac:dyDescent="0.25">
      <c r="B880" s="19"/>
      <c r="C880" s="43" t="s">
        <v>255</v>
      </c>
      <c r="D880" s="48">
        <v>1</v>
      </c>
      <c r="E880" s="180">
        <v>44530</v>
      </c>
      <c r="F880" s="181">
        <v>1</v>
      </c>
      <c r="G880" s="181"/>
    </row>
    <row r="881" spans="2:7" s="21" customFormat="1" ht="15" x14ac:dyDescent="0.25">
      <c r="B881" s="47"/>
      <c r="C881" s="43" t="s">
        <v>169</v>
      </c>
      <c r="D881" s="45">
        <v>4</v>
      </c>
      <c r="E881" s="200">
        <v>44530</v>
      </c>
      <c r="F881" s="184">
        <v>1</v>
      </c>
      <c r="G881" s="184"/>
    </row>
    <row r="882" spans="2:7" s="21" customFormat="1" ht="15" outlineLevel="2" x14ac:dyDescent="0.25">
      <c r="B882" s="50"/>
      <c r="C882" s="43" t="s">
        <v>333</v>
      </c>
      <c r="D882" s="45"/>
      <c r="E882" s="200">
        <v>44530</v>
      </c>
      <c r="F882" s="184">
        <v>1</v>
      </c>
      <c r="G882" s="184"/>
    </row>
    <row r="883" spans="2:7" ht="15" x14ac:dyDescent="0.25">
      <c r="B883" s="50"/>
      <c r="C883" s="42" t="s">
        <v>216</v>
      </c>
      <c r="D883" s="48">
        <v>1</v>
      </c>
      <c r="E883" s="180">
        <v>44530</v>
      </c>
      <c r="F883" s="181">
        <v>1</v>
      </c>
      <c r="G883" s="181"/>
    </row>
    <row r="884" spans="2:7" s="14" customFormat="1" ht="12.75" x14ac:dyDescent="0.2">
      <c r="B884" s="26"/>
      <c r="C884" s="60" t="s">
        <v>3</v>
      </c>
      <c r="D884" s="66">
        <f>SUM(D874:D883)</f>
        <v>12</v>
      </c>
      <c r="F884" s="183"/>
      <c r="G884" s="183"/>
    </row>
    <row r="885" spans="2:7" ht="15" x14ac:dyDescent="0.25">
      <c r="B885" s="147" t="s">
        <v>168</v>
      </c>
      <c r="C885" s="148"/>
      <c r="D885" s="148"/>
      <c r="F885" s="181"/>
      <c r="G885" s="181"/>
    </row>
    <row r="886" spans="2:7" ht="15" x14ac:dyDescent="0.25">
      <c r="B886" s="115"/>
      <c r="C886" s="127" t="s">
        <v>218</v>
      </c>
      <c r="D886" s="76">
        <v>1</v>
      </c>
      <c r="E886" s="180">
        <v>44530</v>
      </c>
      <c r="F886" s="181">
        <v>1</v>
      </c>
      <c r="G886" s="181"/>
    </row>
    <row r="887" spans="2:7" ht="15" x14ac:dyDescent="0.25">
      <c r="B887" s="145" t="s">
        <v>170</v>
      </c>
      <c r="C887" s="146"/>
      <c r="D887" s="146"/>
      <c r="F887" s="181"/>
      <c r="G887" s="181"/>
    </row>
    <row r="888" spans="2:7" ht="15.75" customHeight="1" x14ac:dyDescent="0.25">
      <c r="B888" s="51"/>
      <c r="C888" s="73" t="s">
        <v>126</v>
      </c>
      <c r="D888" s="134">
        <v>1</v>
      </c>
      <c r="E888" s="180">
        <v>44530</v>
      </c>
      <c r="F888" s="181">
        <v>1</v>
      </c>
      <c r="G888" s="181"/>
    </row>
    <row r="889" spans="2:7" ht="15" x14ac:dyDescent="0.25">
      <c r="B889" s="51"/>
      <c r="C889" s="42" t="s">
        <v>157</v>
      </c>
      <c r="D889" s="48">
        <v>3</v>
      </c>
      <c r="E889" s="180">
        <v>44530</v>
      </c>
      <c r="F889" s="181">
        <v>1</v>
      </c>
      <c r="G889" s="181" t="s">
        <v>445</v>
      </c>
    </row>
    <row r="890" spans="2:7" ht="15" x14ac:dyDescent="0.25">
      <c r="B890" s="51"/>
      <c r="C890" s="42" t="s">
        <v>171</v>
      </c>
      <c r="D890" s="48">
        <v>3</v>
      </c>
      <c r="E890" s="180">
        <v>44530</v>
      </c>
      <c r="F890" s="181">
        <v>1</v>
      </c>
      <c r="G890" s="181" t="s">
        <v>445</v>
      </c>
    </row>
    <row r="891" spans="2:7" ht="15.75" customHeight="1" x14ac:dyDescent="0.25">
      <c r="B891" s="51"/>
      <c r="C891" s="42" t="s">
        <v>172</v>
      </c>
      <c r="D891" s="48">
        <v>1</v>
      </c>
      <c r="E891" s="180">
        <v>44530</v>
      </c>
      <c r="F891" s="181">
        <v>1</v>
      </c>
      <c r="G891" s="181"/>
    </row>
    <row r="892" spans="2:7" ht="15" x14ac:dyDescent="0.25">
      <c r="B892" s="51"/>
      <c r="C892" s="42" t="s">
        <v>173</v>
      </c>
      <c r="D892" s="48">
        <v>1</v>
      </c>
      <c r="E892" s="180">
        <v>44530</v>
      </c>
      <c r="F892" s="181">
        <v>1</v>
      </c>
      <c r="G892" s="181"/>
    </row>
    <row r="893" spans="2:7" ht="15" x14ac:dyDescent="0.25">
      <c r="B893" s="51"/>
      <c r="C893" s="127" t="s">
        <v>326</v>
      </c>
      <c r="D893" s="48">
        <v>1</v>
      </c>
      <c r="E893" s="180">
        <v>44530</v>
      </c>
      <c r="F893" s="181">
        <v>1</v>
      </c>
      <c r="G893" s="181"/>
    </row>
    <row r="894" spans="2:7" ht="15" x14ac:dyDescent="0.25">
      <c r="B894" s="51"/>
      <c r="C894" s="42" t="s">
        <v>174</v>
      </c>
      <c r="D894" s="45">
        <v>1</v>
      </c>
      <c r="E894" s="180">
        <v>44530</v>
      </c>
      <c r="F894" s="181">
        <v>1</v>
      </c>
      <c r="G894" s="181"/>
    </row>
    <row r="895" spans="2:7" ht="15" x14ac:dyDescent="0.25">
      <c r="B895" s="51"/>
      <c r="C895" s="42" t="s">
        <v>175</v>
      </c>
      <c r="D895" s="48">
        <v>1</v>
      </c>
      <c r="E895" s="180">
        <v>44530</v>
      </c>
      <c r="F895" s="181">
        <v>1</v>
      </c>
      <c r="G895" s="181"/>
    </row>
    <row r="896" spans="2:7" ht="15" x14ac:dyDescent="0.25">
      <c r="B896" s="51"/>
      <c r="C896" s="42" t="s">
        <v>110</v>
      </c>
      <c r="D896" s="48">
        <v>1</v>
      </c>
      <c r="E896" s="180">
        <v>44530</v>
      </c>
      <c r="F896" s="181">
        <v>1</v>
      </c>
      <c r="G896" s="181"/>
    </row>
    <row r="897" spans="2:7" ht="15" x14ac:dyDescent="0.25">
      <c r="B897" s="51"/>
      <c r="C897" s="42" t="s">
        <v>111</v>
      </c>
      <c r="D897" s="48">
        <v>1</v>
      </c>
      <c r="E897" s="180">
        <v>44530</v>
      </c>
      <c r="F897" s="181">
        <v>1</v>
      </c>
      <c r="G897" s="181"/>
    </row>
    <row r="898" spans="2:7" ht="15" x14ac:dyDescent="0.25">
      <c r="B898" s="51"/>
      <c r="C898" s="42" t="s">
        <v>108</v>
      </c>
      <c r="D898" s="48">
        <v>1</v>
      </c>
      <c r="E898" s="180">
        <v>44530</v>
      </c>
      <c r="F898" s="181">
        <v>1</v>
      </c>
      <c r="G898" s="181"/>
    </row>
    <row r="899" spans="2:7" ht="15" x14ac:dyDescent="0.25">
      <c r="B899" s="51"/>
      <c r="C899" s="42" t="s">
        <v>109</v>
      </c>
      <c r="D899" s="48">
        <v>2</v>
      </c>
      <c r="E899" s="180">
        <v>44530</v>
      </c>
      <c r="F899" s="181">
        <v>1</v>
      </c>
      <c r="G899" s="181" t="s">
        <v>445</v>
      </c>
    </row>
    <row r="900" spans="2:7" ht="15" x14ac:dyDescent="0.25">
      <c r="B900" s="51"/>
      <c r="C900" s="127" t="s">
        <v>176</v>
      </c>
      <c r="D900" s="48">
        <v>1</v>
      </c>
      <c r="E900" s="180">
        <v>44530</v>
      </c>
      <c r="F900" s="181">
        <v>1</v>
      </c>
      <c r="G900" s="181"/>
    </row>
    <row r="901" spans="2:7" s="14" customFormat="1" ht="12.75" x14ac:dyDescent="0.2">
      <c r="B901" s="58"/>
      <c r="C901" s="60" t="s">
        <v>237</v>
      </c>
      <c r="D901" s="66">
        <f>SUM(D886:D900)</f>
        <v>19</v>
      </c>
      <c r="F901" s="183"/>
      <c r="G901" s="183"/>
    </row>
    <row r="902" spans="2:7" ht="15" x14ac:dyDescent="0.25">
      <c r="B902" s="147" t="s">
        <v>332</v>
      </c>
      <c r="C902" s="148"/>
      <c r="D902" s="148"/>
      <c r="F902" s="181"/>
      <c r="G902" s="181"/>
    </row>
    <row r="903" spans="2:7" ht="15" x14ac:dyDescent="0.25">
      <c r="B903" s="115"/>
      <c r="C903" s="127" t="s">
        <v>218</v>
      </c>
      <c r="D903" s="76">
        <v>1</v>
      </c>
      <c r="E903" s="180">
        <v>44530</v>
      </c>
      <c r="F903" s="181">
        <v>1</v>
      </c>
      <c r="G903" s="181"/>
    </row>
    <row r="904" spans="2:7" ht="15" x14ac:dyDescent="0.25">
      <c r="B904" s="145" t="s">
        <v>221</v>
      </c>
      <c r="C904" s="146"/>
      <c r="D904" s="146"/>
      <c r="E904" s="180">
        <v>44530</v>
      </c>
      <c r="F904" s="181"/>
      <c r="G904" s="181"/>
    </row>
    <row r="905" spans="2:7" ht="12.75" customHeight="1" x14ac:dyDescent="0.25">
      <c r="B905" s="115"/>
      <c r="C905" s="43" t="s">
        <v>262</v>
      </c>
      <c r="D905" s="48">
        <v>1</v>
      </c>
      <c r="E905" s="180">
        <v>44530</v>
      </c>
      <c r="F905" s="181">
        <v>1</v>
      </c>
      <c r="G905" s="181"/>
    </row>
    <row r="906" spans="2:7" s="21" customFormat="1" ht="15" x14ac:dyDescent="0.25">
      <c r="B906" s="51"/>
      <c r="C906" s="73" t="s">
        <v>126</v>
      </c>
      <c r="D906" s="134">
        <v>1</v>
      </c>
      <c r="E906" s="180">
        <v>44530</v>
      </c>
      <c r="F906" s="184">
        <v>1</v>
      </c>
      <c r="G906" s="184"/>
    </row>
    <row r="907" spans="2:7" ht="15" x14ac:dyDescent="0.25">
      <c r="B907" s="51"/>
      <c r="C907" s="42" t="s">
        <v>112</v>
      </c>
      <c r="D907" s="48">
        <v>3</v>
      </c>
      <c r="E907" s="180">
        <v>44530</v>
      </c>
      <c r="F907" s="181">
        <v>1</v>
      </c>
      <c r="G907" s="181"/>
    </row>
    <row r="908" spans="2:7" ht="15" x14ac:dyDescent="0.25">
      <c r="B908" s="51"/>
      <c r="C908" s="42" t="s">
        <v>113</v>
      </c>
      <c r="D908" s="48">
        <v>2</v>
      </c>
      <c r="E908" s="180">
        <v>44530</v>
      </c>
      <c r="F908" s="181">
        <v>1</v>
      </c>
      <c r="G908" s="181"/>
    </row>
    <row r="909" spans="2:7" ht="15" x14ac:dyDescent="0.25">
      <c r="B909" s="51"/>
      <c r="C909" s="42" t="s">
        <v>114</v>
      </c>
      <c r="D909" s="48">
        <v>4</v>
      </c>
      <c r="E909" s="180">
        <v>44530</v>
      </c>
      <c r="F909" s="181">
        <v>1</v>
      </c>
      <c r="G909" s="181"/>
    </row>
    <row r="910" spans="2:7" ht="15" x14ac:dyDescent="0.25">
      <c r="B910" s="51"/>
      <c r="C910" s="42" t="s">
        <v>114</v>
      </c>
      <c r="D910" s="48">
        <v>1</v>
      </c>
      <c r="E910" s="180">
        <v>44530</v>
      </c>
      <c r="F910" s="181">
        <v>1</v>
      </c>
      <c r="G910" s="181"/>
    </row>
    <row r="911" spans="2:7" ht="15" x14ac:dyDescent="0.25">
      <c r="B911" s="51"/>
      <c r="C911" s="42" t="s">
        <v>157</v>
      </c>
      <c r="D911" s="48">
        <v>1</v>
      </c>
      <c r="E911" s="180">
        <v>44530</v>
      </c>
      <c r="F911" s="181">
        <v>1</v>
      </c>
      <c r="G911" s="181"/>
    </row>
    <row r="912" spans="2:7" ht="15" x14ac:dyDescent="0.25">
      <c r="B912" s="51"/>
      <c r="C912" s="42" t="s">
        <v>171</v>
      </c>
      <c r="D912" s="48">
        <v>2</v>
      </c>
      <c r="E912" s="180">
        <v>44530</v>
      </c>
      <c r="F912" s="181">
        <v>1</v>
      </c>
      <c r="G912" s="181" t="s">
        <v>445</v>
      </c>
    </row>
    <row r="913" spans="2:7" ht="15" x14ac:dyDescent="0.25">
      <c r="B913" s="19"/>
      <c r="C913" s="42" t="s">
        <v>110</v>
      </c>
      <c r="D913" s="48">
        <v>2</v>
      </c>
      <c r="E913" s="180">
        <v>44530</v>
      </c>
      <c r="F913" s="181">
        <v>1</v>
      </c>
      <c r="G913" s="181" t="s">
        <v>445</v>
      </c>
    </row>
    <row r="914" spans="2:7" ht="15" x14ac:dyDescent="0.25">
      <c r="B914" s="51"/>
      <c r="C914" s="42" t="s">
        <v>108</v>
      </c>
      <c r="D914" s="48">
        <v>2</v>
      </c>
      <c r="E914" s="180">
        <v>44530</v>
      </c>
      <c r="F914" s="181">
        <v>1</v>
      </c>
      <c r="G914" s="181" t="s">
        <v>445</v>
      </c>
    </row>
    <row r="915" spans="2:7" ht="15" x14ac:dyDescent="0.25">
      <c r="B915" s="51"/>
      <c r="C915" s="42" t="s">
        <v>39</v>
      </c>
      <c r="D915" s="48">
        <v>2</v>
      </c>
      <c r="E915" s="180">
        <v>44530</v>
      </c>
      <c r="F915" s="181">
        <v>1</v>
      </c>
      <c r="G915" s="181"/>
    </row>
    <row r="916" spans="2:7" ht="15" x14ac:dyDescent="0.25">
      <c r="B916" s="19"/>
      <c r="C916" s="42" t="s">
        <v>35</v>
      </c>
      <c r="D916" s="48">
        <v>2</v>
      </c>
      <c r="E916" s="180">
        <v>44530</v>
      </c>
      <c r="F916" s="181">
        <v>1</v>
      </c>
      <c r="G916" s="181"/>
    </row>
    <row r="917" spans="2:7" ht="15" x14ac:dyDescent="0.25">
      <c r="B917" s="77"/>
      <c r="C917" s="75" t="s">
        <v>177</v>
      </c>
      <c r="D917" s="48">
        <v>2</v>
      </c>
      <c r="E917" s="180">
        <v>44530</v>
      </c>
      <c r="F917" s="181">
        <v>1</v>
      </c>
      <c r="G917" s="181" t="s">
        <v>445</v>
      </c>
    </row>
    <row r="918" spans="2:7" ht="15" x14ac:dyDescent="0.25">
      <c r="B918" s="145" t="s">
        <v>331</v>
      </c>
      <c r="C918" s="146"/>
      <c r="D918" s="146"/>
      <c r="F918" s="181"/>
      <c r="G918" s="181"/>
    </row>
    <row r="919" spans="2:7" ht="15" x14ac:dyDescent="0.25">
      <c r="B919" s="51"/>
      <c r="C919" s="73" t="s">
        <v>422</v>
      </c>
      <c r="D919" s="134">
        <v>1</v>
      </c>
      <c r="E919" s="180">
        <v>44530</v>
      </c>
      <c r="F919" s="181">
        <v>1</v>
      </c>
      <c r="G919" s="181"/>
    </row>
    <row r="920" spans="2:7" ht="15" x14ac:dyDescent="0.25">
      <c r="B920" s="51"/>
      <c r="C920" s="42" t="s">
        <v>112</v>
      </c>
      <c r="D920" s="48">
        <v>4</v>
      </c>
      <c r="E920" s="180">
        <v>44530</v>
      </c>
      <c r="F920" s="181">
        <v>1</v>
      </c>
      <c r="G920" s="181"/>
    </row>
    <row r="921" spans="2:7" ht="15" x14ac:dyDescent="0.25">
      <c r="B921" s="51"/>
      <c r="C921" s="42" t="s">
        <v>113</v>
      </c>
      <c r="D921" s="48">
        <v>4</v>
      </c>
      <c r="E921" s="180">
        <v>44530</v>
      </c>
      <c r="F921" s="181">
        <v>1</v>
      </c>
      <c r="G921" s="181"/>
    </row>
    <row r="922" spans="2:7" ht="15" x14ac:dyDescent="0.25">
      <c r="B922" s="51"/>
      <c r="C922" s="42" t="s">
        <v>114</v>
      </c>
      <c r="D922" s="48">
        <v>4</v>
      </c>
      <c r="E922" s="180">
        <v>44530</v>
      </c>
      <c r="F922" s="181">
        <v>1</v>
      </c>
      <c r="G922" s="181"/>
    </row>
    <row r="923" spans="2:7" ht="15" x14ac:dyDescent="0.25">
      <c r="B923" s="51"/>
      <c r="C923" s="42" t="s">
        <v>39</v>
      </c>
      <c r="D923" s="48">
        <v>3</v>
      </c>
      <c r="E923" s="180">
        <v>44530</v>
      </c>
      <c r="F923" s="181">
        <v>1</v>
      </c>
      <c r="G923" s="181"/>
    </row>
    <row r="924" spans="2:7" ht="15" x14ac:dyDescent="0.25">
      <c r="B924" s="19"/>
      <c r="C924" s="43" t="s">
        <v>41</v>
      </c>
      <c r="D924" s="48">
        <v>1</v>
      </c>
      <c r="E924" s="180">
        <v>44530</v>
      </c>
      <c r="F924" s="181">
        <v>1</v>
      </c>
      <c r="G924" s="181"/>
    </row>
    <row r="925" spans="2:7" ht="15.75" customHeight="1" x14ac:dyDescent="0.25">
      <c r="B925" s="145" t="s">
        <v>359</v>
      </c>
      <c r="C925" s="146"/>
      <c r="D925" s="146"/>
      <c r="F925" s="181"/>
      <c r="G925" s="181"/>
    </row>
    <row r="926" spans="2:7" ht="15" x14ac:dyDescent="0.25">
      <c r="B926" s="51"/>
      <c r="C926" s="73" t="s">
        <v>126</v>
      </c>
      <c r="D926" s="134">
        <v>1</v>
      </c>
      <c r="E926" s="180">
        <v>44530</v>
      </c>
      <c r="F926" s="181">
        <v>1</v>
      </c>
      <c r="G926" s="181"/>
    </row>
    <row r="927" spans="2:7" ht="15" x14ac:dyDescent="0.25">
      <c r="B927" s="51"/>
      <c r="C927" s="42" t="s">
        <v>112</v>
      </c>
      <c r="D927" s="48">
        <v>2</v>
      </c>
      <c r="E927" s="180">
        <v>44530</v>
      </c>
      <c r="F927" s="181">
        <v>1</v>
      </c>
      <c r="G927" s="181"/>
    </row>
    <row r="928" spans="2:7" ht="15" x14ac:dyDescent="0.25">
      <c r="B928" s="51"/>
      <c r="C928" s="42" t="s">
        <v>113</v>
      </c>
      <c r="D928" s="48">
        <v>8</v>
      </c>
      <c r="E928" s="180">
        <v>44530</v>
      </c>
      <c r="F928" s="181">
        <v>1</v>
      </c>
      <c r="G928" s="181"/>
    </row>
    <row r="929" spans="2:7" ht="15" x14ac:dyDescent="0.25">
      <c r="B929" s="51"/>
      <c r="C929" s="42" t="s">
        <v>115</v>
      </c>
      <c r="D929" s="48">
        <v>2</v>
      </c>
      <c r="E929" s="180">
        <v>44530</v>
      </c>
      <c r="F929" s="181">
        <v>1</v>
      </c>
      <c r="G929" s="181"/>
    </row>
    <row r="930" spans="2:7" ht="15" x14ac:dyDescent="0.25">
      <c r="B930" s="51"/>
      <c r="C930" s="42" t="s">
        <v>201</v>
      </c>
      <c r="D930" s="48">
        <v>2</v>
      </c>
      <c r="E930" s="180">
        <v>44530</v>
      </c>
      <c r="F930" s="181">
        <v>1</v>
      </c>
      <c r="G930" s="181"/>
    </row>
    <row r="931" spans="2:7" ht="15" x14ac:dyDescent="0.25">
      <c r="B931" s="51"/>
      <c r="C931" s="42" t="s">
        <v>39</v>
      </c>
      <c r="D931" s="48">
        <v>5</v>
      </c>
      <c r="E931" s="180">
        <v>44530</v>
      </c>
      <c r="F931" s="181">
        <v>1</v>
      </c>
      <c r="G931" s="181"/>
    </row>
    <row r="932" spans="2:7" ht="15" x14ac:dyDescent="0.25">
      <c r="B932" s="51"/>
      <c r="C932" s="42" t="s">
        <v>35</v>
      </c>
      <c r="D932" s="48">
        <v>3</v>
      </c>
      <c r="E932" s="180">
        <v>44530</v>
      </c>
      <c r="F932" s="181">
        <v>1</v>
      </c>
      <c r="G932" s="181"/>
    </row>
    <row r="933" spans="2:7" ht="15" x14ac:dyDescent="0.25">
      <c r="B933" s="51"/>
      <c r="C933" s="42" t="s">
        <v>40</v>
      </c>
      <c r="D933" s="48">
        <v>1</v>
      </c>
      <c r="E933" s="180">
        <v>44530</v>
      </c>
      <c r="F933" s="181">
        <v>1</v>
      </c>
      <c r="G933" s="181"/>
    </row>
    <row r="934" spans="2:7" s="67" customFormat="1" ht="12.75" x14ac:dyDescent="0.2">
      <c r="B934" s="58"/>
      <c r="C934" s="60" t="s">
        <v>237</v>
      </c>
      <c r="D934" s="66">
        <f>SUM(D903:D933)</f>
        <v>67</v>
      </c>
      <c r="F934" s="195"/>
      <c r="G934" s="195"/>
    </row>
    <row r="935" spans="2:7" s="25" customFormat="1" ht="57" customHeight="1" x14ac:dyDescent="0.25">
      <c r="B935" s="147" t="s">
        <v>217</v>
      </c>
      <c r="C935" s="148"/>
      <c r="D935" s="148"/>
      <c r="F935" s="196"/>
      <c r="G935" s="196"/>
    </row>
    <row r="936" spans="2:7" s="16" customFormat="1" ht="15" x14ac:dyDescent="0.25">
      <c r="B936" s="115"/>
      <c r="C936" s="42" t="s">
        <v>122</v>
      </c>
      <c r="D936" s="45">
        <v>1</v>
      </c>
      <c r="E936" s="180">
        <v>44530</v>
      </c>
      <c r="F936" s="193">
        <v>1</v>
      </c>
      <c r="G936" s="193"/>
    </row>
    <row r="937" spans="2:7" s="16" customFormat="1" ht="15" x14ac:dyDescent="0.25">
      <c r="B937" s="19"/>
      <c r="C937" s="42" t="s">
        <v>209</v>
      </c>
      <c r="D937" s="45">
        <v>1</v>
      </c>
      <c r="E937" s="180">
        <v>44530</v>
      </c>
      <c r="F937" s="193">
        <v>1</v>
      </c>
      <c r="G937" s="193"/>
    </row>
    <row r="938" spans="2:7" s="25" customFormat="1" ht="15" x14ac:dyDescent="0.25">
      <c r="B938" s="19"/>
      <c r="C938" s="135" t="s">
        <v>335</v>
      </c>
      <c r="D938" s="46">
        <v>1</v>
      </c>
      <c r="E938" s="180">
        <v>44530</v>
      </c>
      <c r="F938" s="196">
        <v>1</v>
      </c>
      <c r="G938" s="196"/>
    </row>
    <row r="939" spans="2:7" s="16" customFormat="1" ht="15" x14ac:dyDescent="0.25">
      <c r="B939" s="145" t="s">
        <v>210</v>
      </c>
      <c r="C939" s="146"/>
      <c r="D939" s="146"/>
      <c r="F939" s="193"/>
      <c r="G939" s="193"/>
    </row>
    <row r="940" spans="2:7" s="16" customFormat="1" ht="15" x14ac:dyDescent="0.25">
      <c r="B940" s="130"/>
      <c r="C940" s="73" t="s">
        <v>126</v>
      </c>
      <c r="D940" s="134">
        <v>1</v>
      </c>
      <c r="E940" s="180">
        <v>44530</v>
      </c>
      <c r="F940" s="193">
        <v>1</v>
      </c>
      <c r="G940" s="193"/>
    </row>
    <row r="941" spans="2:7" s="16" customFormat="1" ht="15.75" x14ac:dyDescent="0.25">
      <c r="B941" s="78"/>
      <c r="C941" s="42" t="s">
        <v>112</v>
      </c>
      <c r="D941" s="48">
        <v>1</v>
      </c>
      <c r="E941" s="180">
        <v>44530</v>
      </c>
      <c r="F941" s="193">
        <v>1</v>
      </c>
      <c r="G941" s="193"/>
    </row>
    <row r="942" spans="2:7" s="16" customFormat="1" ht="15.75" x14ac:dyDescent="0.25">
      <c r="B942" s="78"/>
      <c r="C942" s="42" t="s">
        <v>113</v>
      </c>
      <c r="D942" s="48">
        <v>2</v>
      </c>
      <c r="E942" s="180">
        <v>44530</v>
      </c>
      <c r="F942" s="193">
        <v>1</v>
      </c>
      <c r="G942" s="193"/>
    </row>
    <row r="943" spans="2:7" s="16" customFormat="1" ht="15.75" x14ac:dyDescent="0.25">
      <c r="B943" s="78"/>
      <c r="C943" s="42" t="s">
        <v>35</v>
      </c>
      <c r="D943" s="48">
        <v>1</v>
      </c>
      <c r="E943" s="180">
        <v>44530</v>
      </c>
      <c r="F943" s="193">
        <v>1</v>
      </c>
      <c r="G943" s="193"/>
    </row>
    <row r="944" spans="2:7" s="16" customFormat="1" ht="15" customHeight="1" x14ac:dyDescent="0.25">
      <c r="B944" s="78"/>
      <c r="C944" s="42" t="s">
        <v>108</v>
      </c>
      <c r="D944" s="48">
        <v>1</v>
      </c>
      <c r="E944" s="180">
        <v>44530</v>
      </c>
      <c r="F944" s="193">
        <v>1</v>
      </c>
      <c r="G944" s="193"/>
    </row>
    <row r="945" spans="2:7" s="16" customFormat="1" ht="15.75" x14ac:dyDescent="0.25">
      <c r="B945" s="78"/>
      <c r="C945" s="42" t="s">
        <v>171</v>
      </c>
      <c r="D945" s="48">
        <v>1</v>
      </c>
      <c r="E945" s="180">
        <v>44530</v>
      </c>
      <c r="F945" s="193">
        <v>1</v>
      </c>
      <c r="G945" s="193"/>
    </row>
    <row r="946" spans="2:7" s="16" customFormat="1" ht="15.75" x14ac:dyDescent="0.25">
      <c r="B946" s="78"/>
      <c r="C946" s="42" t="s">
        <v>416</v>
      </c>
      <c r="D946" s="48">
        <v>5</v>
      </c>
      <c r="E946" s="180">
        <v>44530</v>
      </c>
      <c r="F946" s="193">
        <v>2</v>
      </c>
      <c r="G946" s="193"/>
    </row>
    <row r="947" spans="2:7" s="16" customFormat="1" ht="15.75" x14ac:dyDescent="0.25">
      <c r="B947" s="78"/>
      <c r="C947" s="135" t="s">
        <v>211</v>
      </c>
      <c r="D947" s="48">
        <v>1</v>
      </c>
      <c r="E947" s="180">
        <v>44530</v>
      </c>
      <c r="F947" s="193">
        <v>1</v>
      </c>
      <c r="G947" s="193"/>
    </row>
    <row r="948" spans="2:7" s="16" customFormat="1" ht="15" x14ac:dyDescent="0.25">
      <c r="B948" s="145" t="s">
        <v>212</v>
      </c>
      <c r="C948" s="146"/>
      <c r="D948" s="146"/>
      <c r="F948" s="193"/>
      <c r="G948" s="193"/>
    </row>
    <row r="949" spans="2:7" s="16" customFormat="1" ht="15.75" x14ac:dyDescent="0.25">
      <c r="B949" s="79"/>
      <c r="C949" s="73" t="s">
        <v>104</v>
      </c>
      <c r="D949" s="48">
        <v>4</v>
      </c>
      <c r="E949" s="180">
        <v>44530</v>
      </c>
      <c r="F949" s="193">
        <v>1</v>
      </c>
      <c r="G949" s="193"/>
    </row>
    <row r="950" spans="2:7" ht="12.75" customHeight="1" x14ac:dyDescent="0.25">
      <c r="B950" s="19"/>
      <c r="C950" s="43" t="s">
        <v>104</v>
      </c>
      <c r="D950" s="48">
        <v>1</v>
      </c>
      <c r="E950" s="180">
        <v>44530</v>
      </c>
      <c r="F950" s="181">
        <v>1</v>
      </c>
      <c r="G950" s="181"/>
    </row>
    <row r="951" spans="2:7" s="16" customFormat="1" ht="15.75" x14ac:dyDescent="0.25">
      <c r="B951" s="79"/>
      <c r="C951" s="42" t="s">
        <v>103</v>
      </c>
      <c r="D951" s="48">
        <v>2</v>
      </c>
      <c r="E951" s="180">
        <v>44530</v>
      </c>
      <c r="F951" s="193">
        <v>1</v>
      </c>
      <c r="G951" s="193"/>
    </row>
    <row r="952" spans="2:7" s="16" customFormat="1" ht="15.75" x14ac:dyDescent="0.25">
      <c r="B952" s="79"/>
      <c r="C952" s="136" t="s">
        <v>123</v>
      </c>
      <c r="D952" s="76">
        <v>1</v>
      </c>
      <c r="E952" s="180">
        <v>44530</v>
      </c>
      <c r="F952" s="193">
        <v>1</v>
      </c>
      <c r="G952" s="193"/>
    </row>
    <row r="953" spans="2:7" s="16" customFormat="1" ht="15" x14ac:dyDescent="0.25">
      <c r="B953" s="145" t="s">
        <v>213</v>
      </c>
      <c r="C953" s="146"/>
      <c r="D953" s="146"/>
      <c r="F953" s="193"/>
      <c r="G953" s="193"/>
    </row>
    <row r="954" spans="2:7" s="25" customFormat="1" ht="15" x14ac:dyDescent="0.25">
      <c r="B954" s="19"/>
      <c r="C954" s="114" t="s">
        <v>148</v>
      </c>
      <c r="D954" s="52">
        <v>1</v>
      </c>
      <c r="E954" s="180">
        <v>44530</v>
      </c>
      <c r="F954" s="196">
        <v>1</v>
      </c>
      <c r="G954" s="196"/>
    </row>
    <row r="955" spans="2:7" s="16" customFormat="1" ht="15" x14ac:dyDescent="0.25">
      <c r="B955" s="19"/>
      <c r="C955" s="75" t="s">
        <v>285</v>
      </c>
      <c r="D955" s="48">
        <v>1</v>
      </c>
      <c r="E955" s="180">
        <v>44530</v>
      </c>
      <c r="F955" s="193">
        <v>1</v>
      </c>
      <c r="G955" s="193"/>
    </row>
    <row r="956" spans="2:7" s="16" customFormat="1" ht="15" x14ac:dyDescent="0.25">
      <c r="B956" s="19"/>
      <c r="C956" s="49" t="s">
        <v>195</v>
      </c>
      <c r="D956" s="48">
        <v>1</v>
      </c>
      <c r="E956" s="180">
        <v>44530</v>
      </c>
      <c r="F956" s="193">
        <v>1</v>
      </c>
      <c r="G956" s="193"/>
    </row>
    <row r="957" spans="2:7" s="16" customFormat="1" ht="15" x14ac:dyDescent="0.25">
      <c r="B957" s="19"/>
      <c r="C957" s="43" t="s">
        <v>123</v>
      </c>
      <c r="D957" s="48">
        <v>2</v>
      </c>
      <c r="E957" s="180">
        <v>44530</v>
      </c>
      <c r="F957" s="193">
        <v>1</v>
      </c>
      <c r="G957" s="193"/>
    </row>
    <row r="958" spans="2:7" ht="12.75" customHeight="1" x14ac:dyDescent="0.25">
      <c r="B958" s="19"/>
      <c r="C958" s="42" t="s">
        <v>202</v>
      </c>
      <c r="D958" s="48">
        <v>2</v>
      </c>
      <c r="E958" s="180">
        <v>44530</v>
      </c>
      <c r="F958" s="181">
        <v>1</v>
      </c>
      <c r="G958" s="181"/>
    </row>
    <row r="959" spans="2:7" s="21" customFormat="1" ht="15" x14ac:dyDescent="0.25">
      <c r="B959" s="19"/>
      <c r="C959" s="43" t="s">
        <v>155</v>
      </c>
      <c r="D959" s="45">
        <v>1</v>
      </c>
      <c r="E959" s="180">
        <v>44530</v>
      </c>
      <c r="F959" s="184">
        <v>1</v>
      </c>
      <c r="G959" s="184"/>
    </row>
    <row r="960" spans="2:7" s="14" customFormat="1" ht="12.75" customHeight="1" x14ac:dyDescent="0.2">
      <c r="B960" s="58"/>
      <c r="C960" s="60" t="s">
        <v>237</v>
      </c>
      <c r="D960" s="66">
        <f>SUM(D936:D959)</f>
        <v>32</v>
      </c>
      <c r="F960" s="183"/>
      <c r="G960" s="183"/>
    </row>
    <row r="961" spans="2:7" ht="18.75" x14ac:dyDescent="0.25">
      <c r="B961" s="161" t="s">
        <v>124</v>
      </c>
      <c r="C961" s="150" t="s">
        <v>124</v>
      </c>
      <c r="D961" s="41">
        <f>D841+D845+D850+D867+D872+D884+D901+D934+D960</f>
        <v>162</v>
      </c>
      <c r="F961" s="181"/>
      <c r="G961" s="181"/>
    </row>
    <row r="962" spans="2:7" ht="88.5" customHeight="1" x14ac:dyDescent="0.25">
      <c r="B962" s="151" t="s">
        <v>353</v>
      </c>
      <c r="C962" s="152"/>
      <c r="D962" s="152"/>
      <c r="F962" s="181"/>
      <c r="G962" s="181"/>
    </row>
    <row r="963" spans="2:7" ht="12.75" customHeight="1" x14ac:dyDescent="0.25">
      <c r="B963" s="19"/>
      <c r="C963" s="49" t="s">
        <v>26</v>
      </c>
      <c r="D963" s="134">
        <v>1</v>
      </c>
      <c r="E963" s="180">
        <v>44530</v>
      </c>
      <c r="F963" s="181">
        <v>1</v>
      </c>
      <c r="G963" s="181"/>
    </row>
    <row r="964" spans="2:7" ht="12.75" customHeight="1" x14ac:dyDescent="0.25">
      <c r="B964" s="19"/>
      <c r="C964" s="49" t="s">
        <v>5</v>
      </c>
      <c r="D964" s="134">
        <v>1</v>
      </c>
      <c r="E964" s="180">
        <v>44530</v>
      </c>
      <c r="F964" s="181">
        <v>1</v>
      </c>
      <c r="G964" s="181"/>
    </row>
    <row r="965" spans="2:7" ht="12.75" customHeight="1" x14ac:dyDescent="0.25">
      <c r="B965" s="19"/>
      <c r="C965" s="49" t="s">
        <v>47</v>
      </c>
      <c r="D965" s="134">
        <v>1</v>
      </c>
      <c r="E965" s="180">
        <v>44530</v>
      </c>
      <c r="F965" s="181">
        <v>1</v>
      </c>
      <c r="G965" s="181"/>
    </row>
    <row r="966" spans="2:7" ht="12.75" customHeight="1" x14ac:dyDescent="0.25">
      <c r="B966" s="19"/>
      <c r="C966" s="49" t="s">
        <v>269</v>
      </c>
      <c r="D966" s="134">
        <v>2</v>
      </c>
      <c r="E966" s="180">
        <v>44530</v>
      </c>
      <c r="F966" s="181">
        <v>1</v>
      </c>
      <c r="G966" s="181"/>
    </row>
    <row r="967" spans="2:7" ht="22.5" x14ac:dyDescent="0.25">
      <c r="B967" s="19"/>
      <c r="C967" s="49" t="s">
        <v>407</v>
      </c>
      <c r="D967" s="134">
        <v>22</v>
      </c>
      <c r="E967" s="180">
        <v>44530</v>
      </c>
      <c r="F967" s="181">
        <v>1</v>
      </c>
      <c r="G967" s="181"/>
    </row>
    <row r="968" spans="2:7" ht="12.75" customHeight="1" x14ac:dyDescent="0.25">
      <c r="B968" s="19"/>
      <c r="C968" s="49" t="s">
        <v>270</v>
      </c>
      <c r="D968" s="134">
        <v>2</v>
      </c>
      <c r="E968" s="180">
        <v>44530</v>
      </c>
      <c r="F968" s="181">
        <v>1</v>
      </c>
      <c r="G968" s="181"/>
    </row>
    <row r="969" spans="2:7" ht="15" x14ac:dyDescent="0.25">
      <c r="B969" s="19"/>
      <c r="C969" s="49" t="s">
        <v>43</v>
      </c>
      <c r="D969" s="134">
        <v>1</v>
      </c>
      <c r="E969" s="180">
        <v>44530</v>
      </c>
      <c r="F969" s="181">
        <v>1</v>
      </c>
      <c r="G969" s="181"/>
    </row>
    <row r="970" spans="2:7" ht="15" x14ac:dyDescent="0.25">
      <c r="B970" s="19"/>
      <c r="C970" s="49" t="s">
        <v>36</v>
      </c>
      <c r="D970" s="134">
        <v>1</v>
      </c>
      <c r="E970" s="180">
        <v>44530</v>
      </c>
      <c r="F970" s="181">
        <v>1</v>
      </c>
      <c r="G970" s="181"/>
    </row>
    <row r="971" spans="2:7" ht="15" x14ac:dyDescent="0.25">
      <c r="B971" s="19"/>
      <c r="C971" s="49" t="s">
        <v>271</v>
      </c>
      <c r="D971" s="134">
        <v>1</v>
      </c>
      <c r="E971" s="180">
        <v>44530</v>
      </c>
      <c r="F971" s="181">
        <v>1</v>
      </c>
      <c r="G971" s="181"/>
    </row>
    <row r="972" spans="2:7" ht="18.75" customHeight="1" x14ac:dyDescent="0.25">
      <c r="B972" s="201" t="s">
        <v>280</v>
      </c>
      <c r="C972" s="202"/>
      <c r="D972" s="41">
        <f>SUM(D963:D971)</f>
        <v>32</v>
      </c>
      <c r="F972" s="181"/>
      <c r="G972" s="181"/>
    </row>
    <row r="973" spans="2:7" ht="86.25" customHeight="1" x14ac:dyDescent="0.25">
      <c r="B973" s="157" t="s">
        <v>354</v>
      </c>
      <c r="C973" s="158"/>
      <c r="D973" s="158"/>
      <c r="F973" s="181"/>
      <c r="G973" s="181"/>
    </row>
    <row r="974" spans="2:7" ht="12.75" customHeight="1" x14ac:dyDescent="0.25">
      <c r="B974" s="47"/>
      <c r="C974" s="42" t="s">
        <v>26</v>
      </c>
      <c r="D974" s="33">
        <v>1</v>
      </c>
      <c r="E974" s="180">
        <v>44530</v>
      </c>
      <c r="F974" s="181">
        <v>1</v>
      </c>
      <c r="G974" s="181"/>
    </row>
    <row r="975" spans="2:7" ht="12.75" customHeight="1" x14ac:dyDescent="0.25">
      <c r="B975" s="47"/>
      <c r="C975" s="42" t="s">
        <v>197</v>
      </c>
      <c r="D975" s="33">
        <v>1</v>
      </c>
      <c r="E975" s="180">
        <v>44530</v>
      </c>
      <c r="F975" s="181">
        <v>1</v>
      </c>
      <c r="G975" s="181"/>
    </row>
    <row r="976" spans="2:7" ht="12.75" customHeight="1" x14ac:dyDescent="0.25">
      <c r="B976" s="47"/>
      <c r="C976" s="42" t="s">
        <v>292</v>
      </c>
      <c r="D976" s="33">
        <v>1</v>
      </c>
      <c r="E976" s="180">
        <v>44530</v>
      </c>
      <c r="F976" s="181">
        <v>1</v>
      </c>
      <c r="G976" s="181"/>
    </row>
    <row r="977" spans="2:7" ht="13.5" customHeight="1" x14ac:dyDescent="0.25">
      <c r="B977" s="47"/>
      <c r="C977" s="42" t="s">
        <v>107</v>
      </c>
      <c r="D977" s="33">
        <v>1</v>
      </c>
      <c r="E977" s="180">
        <v>44530</v>
      </c>
      <c r="F977" s="181">
        <v>1</v>
      </c>
      <c r="G977" s="181"/>
    </row>
    <row r="978" spans="2:7" ht="15" x14ac:dyDescent="0.25">
      <c r="B978" s="47"/>
      <c r="C978" s="42" t="s">
        <v>64</v>
      </c>
      <c r="D978" s="33">
        <v>1</v>
      </c>
      <c r="E978" s="180">
        <v>44530</v>
      </c>
      <c r="F978" s="181">
        <v>1</v>
      </c>
      <c r="G978" s="181"/>
    </row>
    <row r="979" spans="2:7" ht="15" x14ac:dyDescent="0.25">
      <c r="B979" s="145" t="s">
        <v>117</v>
      </c>
      <c r="C979" s="146"/>
      <c r="D979" s="146"/>
      <c r="F979" s="181"/>
      <c r="G979" s="181"/>
    </row>
    <row r="980" spans="2:7" ht="15" x14ac:dyDescent="0.25">
      <c r="B980" s="19"/>
      <c r="C980" s="28" t="s">
        <v>65</v>
      </c>
      <c r="D980" s="33">
        <v>1</v>
      </c>
      <c r="E980" s="180">
        <v>44530</v>
      </c>
      <c r="F980" s="181">
        <v>1</v>
      </c>
      <c r="G980" s="181"/>
    </row>
    <row r="981" spans="2:7" ht="15" x14ac:dyDescent="0.25">
      <c r="B981" s="19"/>
      <c r="C981" s="31" t="s">
        <v>84</v>
      </c>
      <c r="D981" s="33">
        <v>1</v>
      </c>
      <c r="E981" s="180">
        <v>44530</v>
      </c>
      <c r="F981" s="181">
        <v>1</v>
      </c>
      <c r="G981" s="181"/>
    </row>
    <row r="982" spans="2:7" s="15" customFormat="1" ht="25.5" customHeight="1" x14ac:dyDescent="0.25">
      <c r="B982" s="19"/>
      <c r="C982" s="31" t="s">
        <v>411</v>
      </c>
      <c r="D982" s="33">
        <v>2</v>
      </c>
      <c r="E982" s="180">
        <v>44530</v>
      </c>
      <c r="F982" s="188">
        <v>1</v>
      </c>
      <c r="G982" s="188"/>
    </row>
    <row r="983" spans="2:7" ht="25.5" customHeight="1" x14ac:dyDescent="0.25">
      <c r="B983" s="19"/>
      <c r="C983" s="31" t="s">
        <v>412</v>
      </c>
      <c r="D983" s="33">
        <v>2</v>
      </c>
      <c r="E983" s="180">
        <v>44530</v>
      </c>
      <c r="F983" s="181">
        <v>1</v>
      </c>
      <c r="G983" s="181"/>
    </row>
    <row r="984" spans="2:7" ht="15" x14ac:dyDescent="0.25">
      <c r="B984" s="19"/>
      <c r="C984" s="31" t="s">
        <v>118</v>
      </c>
      <c r="D984" s="44">
        <v>2</v>
      </c>
      <c r="E984" s="180">
        <v>44530</v>
      </c>
      <c r="F984" s="181">
        <v>1</v>
      </c>
      <c r="G984" s="181"/>
    </row>
    <row r="985" spans="2:7" ht="15" x14ac:dyDescent="0.25">
      <c r="B985" s="19"/>
      <c r="C985" s="31" t="s">
        <v>248</v>
      </c>
      <c r="D985" s="44">
        <v>2</v>
      </c>
      <c r="E985" s="180">
        <v>44530</v>
      </c>
      <c r="F985" s="181">
        <v>1</v>
      </c>
      <c r="G985" s="181"/>
    </row>
    <row r="986" spans="2:7" ht="15" x14ac:dyDescent="0.25">
      <c r="B986" s="145" t="s">
        <v>119</v>
      </c>
      <c r="C986" s="146"/>
      <c r="D986" s="146"/>
      <c r="F986" s="181"/>
      <c r="G986" s="181"/>
    </row>
    <row r="987" spans="2:7" ht="15" x14ac:dyDescent="0.25">
      <c r="B987" s="137"/>
      <c r="C987" s="42" t="s">
        <v>105</v>
      </c>
      <c r="D987" s="13">
        <v>1</v>
      </c>
      <c r="E987" s="180">
        <v>44530</v>
      </c>
      <c r="F987" s="181">
        <v>1</v>
      </c>
      <c r="G987" s="181"/>
    </row>
    <row r="988" spans="2:7" ht="15" x14ac:dyDescent="0.25">
      <c r="B988" s="19"/>
      <c r="C988" s="31" t="s">
        <v>224</v>
      </c>
      <c r="D988" s="33">
        <v>1</v>
      </c>
      <c r="E988" s="180">
        <v>44530</v>
      </c>
      <c r="F988" s="181">
        <v>1</v>
      </c>
      <c r="G988" s="181"/>
    </row>
    <row r="989" spans="2:7" ht="25.5" customHeight="1" x14ac:dyDescent="0.25">
      <c r="B989" s="19"/>
      <c r="C989" s="31" t="s">
        <v>411</v>
      </c>
      <c r="D989" s="33">
        <v>2</v>
      </c>
      <c r="E989" s="180">
        <v>44530</v>
      </c>
      <c r="F989" s="181">
        <v>1</v>
      </c>
      <c r="G989" s="181"/>
    </row>
    <row r="990" spans="2:7" ht="21.75" customHeight="1" x14ac:dyDescent="0.25">
      <c r="B990" s="19"/>
      <c r="C990" s="31" t="s">
        <v>411</v>
      </c>
      <c r="D990" s="33">
        <v>1</v>
      </c>
      <c r="E990" s="180">
        <v>44530</v>
      </c>
      <c r="F990" s="181">
        <v>1</v>
      </c>
      <c r="G990" s="181"/>
    </row>
    <row r="991" spans="2:7" ht="25.5" customHeight="1" x14ac:dyDescent="0.25">
      <c r="B991" s="19"/>
      <c r="C991" s="92" t="s">
        <v>413</v>
      </c>
      <c r="D991" s="33">
        <v>1</v>
      </c>
      <c r="E991" s="180">
        <v>44530</v>
      </c>
      <c r="F991" s="181">
        <v>1</v>
      </c>
      <c r="G991" s="181"/>
    </row>
    <row r="992" spans="2:7" ht="15" x14ac:dyDescent="0.25">
      <c r="B992" s="145" t="s">
        <v>120</v>
      </c>
      <c r="C992" s="146"/>
      <c r="D992" s="146"/>
      <c r="E992" s="180">
        <v>44530</v>
      </c>
      <c r="F992" s="181"/>
      <c r="G992" s="181"/>
    </row>
    <row r="993" spans="2:7" ht="15" x14ac:dyDescent="0.25">
      <c r="B993" s="19"/>
      <c r="C993" s="28" t="s">
        <v>350</v>
      </c>
      <c r="D993" s="138">
        <v>1</v>
      </c>
      <c r="E993" s="180">
        <v>44530</v>
      </c>
      <c r="F993" s="181">
        <v>1</v>
      </c>
      <c r="G993" s="181"/>
    </row>
    <row r="994" spans="2:7" ht="15" x14ac:dyDescent="0.25">
      <c r="B994" s="19"/>
      <c r="C994" s="31" t="s">
        <v>39</v>
      </c>
      <c r="D994" s="39">
        <v>1</v>
      </c>
      <c r="E994" s="180">
        <v>44530</v>
      </c>
      <c r="F994" s="181">
        <v>1</v>
      </c>
      <c r="G994" s="181"/>
    </row>
    <row r="995" spans="2:7" ht="15" x14ac:dyDescent="0.25">
      <c r="B995" s="19"/>
      <c r="C995" s="31" t="s">
        <v>40</v>
      </c>
      <c r="D995" s="39">
        <v>2</v>
      </c>
      <c r="E995" s="180">
        <v>44530</v>
      </c>
      <c r="F995" s="181">
        <v>1</v>
      </c>
      <c r="G995" s="181"/>
    </row>
    <row r="996" spans="2:7" ht="15" x14ac:dyDescent="0.25">
      <c r="B996" s="47"/>
      <c r="C996" s="42" t="s">
        <v>84</v>
      </c>
      <c r="D996" s="45">
        <v>1</v>
      </c>
      <c r="E996" s="180">
        <v>44530</v>
      </c>
      <c r="F996" s="181">
        <v>1</v>
      </c>
      <c r="G996" s="181"/>
    </row>
    <row r="997" spans="2:7" ht="22.5" x14ac:dyDescent="0.25">
      <c r="B997" s="47"/>
      <c r="C997" s="42" t="s">
        <v>225</v>
      </c>
      <c r="D997" s="45">
        <v>2</v>
      </c>
      <c r="E997" s="180">
        <v>44530</v>
      </c>
      <c r="F997" s="181">
        <v>1</v>
      </c>
      <c r="G997" s="181"/>
    </row>
    <row r="998" spans="2:7" ht="22.5" x14ac:dyDescent="0.25">
      <c r="B998" s="47"/>
      <c r="C998" s="42" t="s">
        <v>406</v>
      </c>
      <c r="D998" s="45">
        <v>1</v>
      </c>
      <c r="E998" s="180">
        <v>44530</v>
      </c>
      <c r="F998" s="181">
        <v>1</v>
      </c>
      <c r="G998" s="181"/>
    </row>
    <row r="999" spans="2:7" ht="18.75" customHeight="1" x14ac:dyDescent="0.25">
      <c r="B999" s="206" t="s">
        <v>198</v>
      </c>
      <c r="C999" s="207"/>
      <c r="D999" s="41">
        <f>SUM(D974:D998)</f>
        <v>29</v>
      </c>
      <c r="F999" s="181"/>
      <c r="G999" s="181"/>
    </row>
    <row r="1000" spans="2:7" ht="84.75" customHeight="1" x14ac:dyDescent="0.25">
      <c r="B1000" s="151" t="s">
        <v>355</v>
      </c>
      <c r="C1000" s="152"/>
      <c r="D1000" s="152"/>
      <c r="F1000" s="181"/>
      <c r="G1000" s="181"/>
    </row>
    <row r="1001" spans="2:7" ht="12.75" customHeight="1" x14ac:dyDescent="0.25">
      <c r="B1001" s="19"/>
      <c r="C1001" s="31" t="s">
        <v>62</v>
      </c>
      <c r="D1001" s="30">
        <v>1</v>
      </c>
      <c r="E1001" s="180">
        <v>44530</v>
      </c>
      <c r="F1001" s="181">
        <v>1</v>
      </c>
      <c r="G1001" s="181"/>
    </row>
    <row r="1002" spans="2:7" ht="15" x14ac:dyDescent="0.25">
      <c r="B1002" s="19"/>
      <c r="C1002" s="31" t="s">
        <v>196</v>
      </c>
      <c r="D1002" s="30">
        <v>1</v>
      </c>
      <c r="E1002" s="180">
        <v>44530</v>
      </c>
      <c r="F1002" s="181">
        <v>1</v>
      </c>
      <c r="G1002" s="181"/>
    </row>
    <row r="1003" spans="2:7" ht="15" x14ac:dyDescent="0.25">
      <c r="B1003" s="19"/>
      <c r="C1003" s="31" t="s">
        <v>316</v>
      </c>
      <c r="D1003" s="30">
        <v>1</v>
      </c>
      <c r="E1003" s="180">
        <v>44530</v>
      </c>
      <c r="F1003" s="181">
        <v>1</v>
      </c>
      <c r="G1003" s="181"/>
    </row>
    <row r="1004" spans="2:7" ht="15" x14ac:dyDescent="0.25">
      <c r="B1004" s="19"/>
      <c r="C1004" s="31" t="s">
        <v>121</v>
      </c>
      <c r="D1004" s="30">
        <v>1</v>
      </c>
      <c r="E1004" s="180">
        <v>44530</v>
      </c>
      <c r="F1004" s="181">
        <v>1</v>
      </c>
      <c r="G1004" s="181"/>
    </row>
    <row r="1005" spans="2:7" ht="15" x14ac:dyDescent="0.25">
      <c r="B1005" s="19"/>
      <c r="C1005" s="31" t="s">
        <v>245</v>
      </c>
      <c r="D1005" s="30">
        <v>2</v>
      </c>
      <c r="E1005" s="180">
        <v>44530</v>
      </c>
      <c r="F1005" s="181">
        <v>1</v>
      </c>
      <c r="G1005" s="181"/>
    </row>
    <row r="1006" spans="2:7" ht="18.75" customHeight="1" x14ac:dyDescent="0.25">
      <c r="B1006" s="206" t="s">
        <v>233</v>
      </c>
      <c r="C1006" s="207"/>
      <c r="D1006" s="41">
        <f>SUM(D1001:D1005)</f>
        <v>6</v>
      </c>
      <c r="F1006" s="181"/>
      <c r="G1006" s="181"/>
    </row>
    <row r="1007" spans="2:7" ht="54.75" customHeight="1" x14ac:dyDescent="0.25">
      <c r="B1007" s="151" t="s">
        <v>127</v>
      </c>
      <c r="C1007" s="152"/>
      <c r="D1007" s="152"/>
      <c r="F1007" s="181"/>
      <c r="G1007" s="181"/>
    </row>
    <row r="1008" spans="2:7" s="15" customFormat="1" ht="15.75" customHeight="1" x14ac:dyDescent="0.25">
      <c r="B1008" s="147" t="s">
        <v>125</v>
      </c>
      <c r="C1008" s="148"/>
      <c r="D1008" s="148"/>
      <c r="F1008" s="188"/>
      <c r="G1008" s="188"/>
    </row>
    <row r="1009" spans="2:7" s="14" customFormat="1" ht="15" x14ac:dyDescent="0.25">
      <c r="B1009" s="19"/>
      <c r="C1009" s="31" t="s">
        <v>4</v>
      </c>
      <c r="D1009" s="30">
        <v>1</v>
      </c>
      <c r="E1009" s="180">
        <v>44530</v>
      </c>
      <c r="F1009" s="183">
        <v>1</v>
      </c>
      <c r="G1009" s="183"/>
    </row>
    <row r="1010" spans="2:7" ht="15" x14ac:dyDescent="0.25">
      <c r="B1010" s="19"/>
      <c r="C1010" s="31" t="s">
        <v>16</v>
      </c>
      <c r="D1010" s="30">
        <v>1</v>
      </c>
      <c r="E1010" s="180">
        <v>44530</v>
      </c>
      <c r="F1010" s="181">
        <v>1</v>
      </c>
      <c r="G1010" s="181"/>
    </row>
    <row r="1011" spans="2:7" s="14" customFormat="1" ht="12.75" x14ac:dyDescent="0.2">
      <c r="B1011" s="34"/>
      <c r="C1011" s="35" t="s">
        <v>3</v>
      </c>
      <c r="D1011" s="36">
        <f>SUM(D1009:D1010)</f>
        <v>2</v>
      </c>
      <c r="F1011" s="183"/>
      <c r="G1011" s="183"/>
    </row>
    <row r="1012" spans="2:7" ht="15" customHeight="1" x14ac:dyDescent="0.25">
      <c r="B1012" s="147" t="s">
        <v>128</v>
      </c>
      <c r="C1012" s="148"/>
      <c r="D1012" s="148"/>
      <c r="F1012" s="181"/>
      <c r="G1012" s="181"/>
    </row>
    <row r="1013" spans="2:7" ht="15" x14ac:dyDescent="0.25">
      <c r="B1013" s="19"/>
      <c r="C1013" s="42" t="s">
        <v>165</v>
      </c>
      <c r="D1013" s="33">
        <v>1</v>
      </c>
      <c r="E1013" s="180">
        <v>44530</v>
      </c>
      <c r="F1013" s="181">
        <v>1</v>
      </c>
      <c r="G1013" s="181"/>
    </row>
    <row r="1014" spans="2:7" ht="15" x14ac:dyDescent="0.25">
      <c r="B1014" s="19"/>
      <c r="C1014" s="42" t="s">
        <v>107</v>
      </c>
      <c r="D1014" s="33">
        <v>3</v>
      </c>
      <c r="E1014" s="180">
        <v>44530</v>
      </c>
      <c r="F1014" s="181">
        <v>1</v>
      </c>
      <c r="G1014" s="181" t="s">
        <v>445</v>
      </c>
    </row>
    <row r="1015" spans="2:7" ht="15" outlineLevel="1" x14ac:dyDescent="0.25">
      <c r="B1015" s="19"/>
      <c r="C1015" s="42" t="s">
        <v>436</v>
      </c>
      <c r="D1015" s="33">
        <v>1</v>
      </c>
      <c r="E1015" s="180">
        <v>44530</v>
      </c>
      <c r="F1015" s="181">
        <v>1</v>
      </c>
      <c r="G1015" s="181"/>
    </row>
    <row r="1016" spans="2:7" s="24" customFormat="1" ht="12.75" x14ac:dyDescent="0.25">
      <c r="B1016" s="34"/>
      <c r="C1016" s="60" t="s">
        <v>3</v>
      </c>
      <c r="D1016" s="61">
        <f>SUM(D1013:D1015)</f>
        <v>5</v>
      </c>
      <c r="F1016" s="182"/>
      <c r="G1016" s="182"/>
    </row>
    <row r="1017" spans="2:7" s="14" customFormat="1" ht="12.75" customHeight="1" x14ac:dyDescent="0.2">
      <c r="B1017" s="147" t="s">
        <v>130</v>
      </c>
      <c r="C1017" s="148"/>
      <c r="D1017" s="148"/>
      <c r="F1017" s="183"/>
      <c r="G1017" s="183"/>
    </row>
    <row r="1018" spans="2:7" ht="15" x14ac:dyDescent="0.25">
      <c r="B1018" s="19"/>
      <c r="C1018" s="31" t="s">
        <v>107</v>
      </c>
      <c r="D1018" s="30">
        <v>1</v>
      </c>
      <c r="E1018" s="180">
        <v>44530</v>
      </c>
      <c r="F1018" s="181">
        <v>1</v>
      </c>
      <c r="G1018" s="181"/>
    </row>
    <row r="1019" spans="2:7" ht="15" x14ac:dyDescent="0.25">
      <c r="B1019" s="19"/>
      <c r="C1019" s="31" t="s">
        <v>129</v>
      </c>
      <c r="D1019" s="30">
        <v>1</v>
      </c>
      <c r="E1019" s="180">
        <v>44530</v>
      </c>
      <c r="F1019" s="181">
        <v>1</v>
      </c>
      <c r="G1019" s="181"/>
    </row>
    <row r="1020" spans="2:7" s="14" customFormat="1" ht="12.75" x14ac:dyDescent="0.2">
      <c r="B1020" s="34"/>
      <c r="C1020" s="35" t="s">
        <v>3</v>
      </c>
      <c r="D1020" s="36">
        <f>SUM(D1018:D1018)</f>
        <v>1</v>
      </c>
      <c r="F1020" s="183"/>
      <c r="G1020" s="183"/>
    </row>
    <row r="1021" spans="2:7" s="15" customFormat="1" ht="47.25" customHeight="1" x14ac:dyDescent="0.25">
      <c r="B1021" s="147" t="s">
        <v>131</v>
      </c>
      <c r="C1021" s="148"/>
      <c r="D1021" s="148"/>
      <c r="F1021" s="188"/>
      <c r="G1021" s="188"/>
    </row>
    <row r="1022" spans="2:7" s="14" customFormat="1" ht="15" x14ac:dyDescent="0.25">
      <c r="B1022" s="19"/>
      <c r="C1022" s="31" t="s">
        <v>165</v>
      </c>
      <c r="D1022" s="30">
        <v>1</v>
      </c>
      <c r="E1022" s="180">
        <v>44530</v>
      </c>
      <c r="F1022" s="183">
        <v>1</v>
      </c>
      <c r="G1022" s="183"/>
    </row>
    <row r="1023" spans="2:7" ht="15" x14ac:dyDescent="0.25">
      <c r="B1023" s="19"/>
      <c r="C1023" s="31" t="s">
        <v>129</v>
      </c>
      <c r="D1023" s="30">
        <v>1</v>
      </c>
      <c r="E1023" s="180">
        <v>44530</v>
      </c>
      <c r="F1023" s="181">
        <v>1</v>
      </c>
      <c r="G1023" s="181"/>
    </row>
    <row r="1024" spans="2:7" s="14" customFormat="1" ht="12.75" x14ac:dyDescent="0.2">
      <c r="B1024" s="34"/>
      <c r="C1024" s="35" t="s">
        <v>3</v>
      </c>
      <c r="D1024" s="36">
        <f>SUM(D1022:D1023)</f>
        <v>2</v>
      </c>
      <c r="F1024" s="183"/>
      <c r="G1024" s="183"/>
    </row>
    <row r="1025" spans="2:7" s="15" customFormat="1" ht="15" customHeight="1" x14ac:dyDescent="0.25">
      <c r="B1025" s="147" t="s">
        <v>437</v>
      </c>
      <c r="C1025" s="148"/>
      <c r="D1025" s="148"/>
      <c r="F1025" s="188"/>
      <c r="G1025" s="188"/>
    </row>
    <row r="1026" spans="2:7" s="14" customFormat="1" ht="15" x14ac:dyDescent="0.25">
      <c r="B1026" s="19"/>
      <c r="C1026" s="31" t="s">
        <v>165</v>
      </c>
      <c r="D1026" s="30">
        <v>1</v>
      </c>
      <c r="E1026" s="180">
        <v>44530</v>
      </c>
      <c r="F1026" s="183">
        <v>1</v>
      </c>
      <c r="G1026" s="183"/>
    </row>
    <row r="1027" spans="2:7" ht="15" x14ac:dyDescent="0.25">
      <c r="B1027" s="19"/>
      <c r="C1027" s="31" t="s">
        <v>107</v>
      </c>
      <c r="D1027" s="30">
        <v>1</v>
      </c>
      <c r="E1027" s="180">
        <v>44530</v>
      </c>
      <c r="F1027" s="181">
        <v>1</v>
      </c>
      <c r="G1027" s="181"/>
    </row>
    <row r="1028" spans="2:7" s="14" customFormat="1" ht="12.75" x14ac:dyDescent="0.2">
      <c r="B1028" s="34"/>
      <c r="C1028" s="35" t="s">
        <v>3</v>
      </c>
      <c r="D1028" s="36">
        <f>SUM(D1026:D1027)</f>
        <v>2</v>
      </c>
      <c r="F1028" s="183"/>
      <c r="G1028" s="183"/>
    </row>
    <row r="1029" spans="2:7" ht="33" customHeight="1" x14ac:dyDescent="0.25">
      <c r="B1029" s="147" t="s">
        <v>132</v>
      </c>
      <c r="C1029" s="148"/>
      <c r="D1029" s="148"/>
      <c r="F1029" s="181"/>
      <c r="G1029" s="181"/>
    </row>
    <row r="1030" spans="2:7" ht="15" x14ac:dyDescent="0.25">
      <c r="B1030" s="19"/>
      <c r="C1030" s="31" t="s">
        <v>165</v>
      </c>
      <c r="D1030" s="33">
        <v>1</v>
      </c>
      <c r="E1030" s="180">
        <v>44530</v>
      </c>
      <c r="F1030" s="181">
        <v>1</v>
      </c>
      <c r="G1030" s="181"/>
    </row>
    <row r="1031" spans="2:7" s="15" customFormat="1" ht="15" x14ac:dyDescent="0.25">
      <c r="B1031" s="19"/>
      <c r="C1031" s="31" t="s">
        <v>107</v>
      </c>
      <c r="D1031" s="33">
        <v>1</v>
      </c>
      <c r="E1031" s="180">
        <v>44530</v>
      </c>
      <c r="F1031" s="188">
        <v>1</v>
      </c>
      <c r="G1031" s="188"/>
    </row>
    <row r="1032" spans="2:7" s="14" customFormat="1" ht="15" x14ac:dyDescent="0.25">
      <c r="B1032" s="19"/>
      <c r="C1032" s="31" t="s">
        <v>107</v>
      </c>
      <c r="D1032" s="33">
        <v>1</v>
      </c>
      <c r="E1032" s="180">
        <v>44530</v>
      </c>
      <c r="F1032" s="183">
        <v>1</v>
      </c>
      <c r="G1032" s="183"/>
    </row>
    <row r="1033" spans="2:7" s="14" customFormat="1" ht="15" x14ac:dyDescent="0.25">
      <c r="B1033" s="19"/>
      <c r="C1033" s="42" t="s">
        <v>129</v>
      </c>
      <c r="D1033" s="33">
        <v>2</v>
      </c>
      <c r="E1033" s="180">
        <v>44530</v>
      </c>
      <c r="F1033" s="183">
        <v>1</v>
      </c>
      <c r="G1033" s="183" t="s">
        <v>445</v>
      </c>
    </row>
    <row r="1034" spans="2:7" s="24" customFormat="1" ht="12.75" x14ac:dyDescent="0.25">
      <c r="B1034" s="34"/>
      <c r="C1034" s="35" t="s">
        <v>3</v>
      </c>
      <c r="D1034" s="61">
        <f>SUM(D1030:D1033)</f>
        <v>5</v>
      </c>
      <c r="F1034" s="182"/>
      <c r="G1034" s="182"/>
    </row>
    <row r="1035" spans="2:7" s="14" customFormat="1" ht="30.75" customHeight="1" x14ac:dyDescent="0.2">
      <c r="B1035" s="147" t="s">
        <v>133</v>
      </c>
      <c r="C1035" s="148"/>
      <c r="D1035" s="148"/>
      <c r="F1035" s="183"/>
      <c r="G1035" s="183"/>
    </row>
    <row r="1036" spans="2:7" ht="15" x14ac:dyDescent="0.25">
      <c r="B1036" s="19"/>
      <c r="C1036" s="31" t="s">
        <v>165</v>
      </c>
      <c r="D1036" s="30">
        <v>1</v>
      </c>
      <c r="E1036" s="180">
        <v>44530</v>
      </c>
      <c r="F1036" s="181">
        <v>1</v>
      </c>
      <c r="G1036" s="181"/>
    </row>
    <row r="1037" spans="2:7" ht="15" x14ac:dyDescent="0.25">
      <c r="B1037" s="19"/>
      <c r="C1037" s="31" t="s">
        <v>129</v>
      </c>
      <c r="D1037" s="30">
        <v>1</v>
      </c>
      <c r="E1037" s="180">
        <v>44530</v>
      </c>
      <c r="F1037" s="181">
        <v>1</v>
      </c>
      <c r="G1037" s="181"/>
    </row>
    <row r="1038" spans="2:7" ht="15" x14ac:dyDescent="0.25">
      <c r="B1038" s="19"/>
      <c r="C1038" s="37" t="s">
        <v>3</v>
      </c>
      <c r="D1038" s="38">
        <f>SUM(D1036:D1037)</f>
        <v>2</v>
      </c>
      <c r="F1038" s="181"/>
      <c r="G1038" s="181"/>
    </row>
    <row r="1039" spans="2:7" s="15" customFormat="1" ht="25.5" x14ac:dyDescent="0.25">
      <c r="B1039" s="147" t="s">
        <v>134</v>
      </c>
      <c r="C1039" s="148"/>
      <c r="D1039" s="148"/>
      <c r="F1039" s="188"/>
      <c r="G1039" s="188"/>
    </row>
    <row r="1040" spans="2:7" s="14" customFormat="1" ht="15" x14ac:dyDescent="0.25">
      <c r="B1040" s="19"/>
      <c r="C1040" s="31" t="s">
        <v>9</v>
      </c>
      <c r="D1040" s="30">
        <v>2</v>
      </c>
      <c r="E1040" s="180">
        <v>44530</v>
      </c>
      <c r="F1040" s="183">
        <v>1</v>
      </c>
      <c r="G1040" s="183" t="s">
        <v>445</v>
      </c>
    </row>
    <row r="1041" spans="2:7" s="24" customFormat="1" ht="12.75" x14ac:dyDescent="0.25">
      <c r="B1041" s="34"/>
      <c r="C1041" s="35" t="s">
        <v>3</v>
      </c>
      <c r="D1041" s="36">
        <f>SUM(D1040:D1040)</f>
        <v>2</v>
      </c>
      <c r="F1041" s="182"/>
      <c r="G1041" s="182"/>
    </row>
    <row r="1042" spans="2:7" ht="15" customHeight="1" x14ac:dyDescent="0.25">
      <c r="B1042" s="147" t="s">
        <v>135</v>
      </c>
      <c r="C1042" s="148"/>
      <c r="D1042" s="148"/>
      <c r="F1042" s="181"/>
      <c r="G1042" s="181"/>
    </row>
    <row r="1043" spans="2:7" ht="15" x14ac:dyDescent="0.25">
      <c r="B1043" s="19"/>
      <c r="C1043" s="31" t="s">
        <v>182</v>
      </c>
      <c r="D1043" s="30">
        <v>1</v>
      </c>
      <c r="E1043" s="180">
        <v>44530</v>
      </c>
      <c r="F1043" s="181">
        <v>1</v>
      </c>
      <c r="G1043" s="181"/>
    </row>
    <row r="1044" spans="2:7" s="14" customFormat="1" ht="12.75" x14ac:dyDescent="0.2">
      <c r="B1044" s="34"/>
      <c r="C1044" s="35" t="s">
        <v>3</v>
      </c>
      <c r="D1044" s="36">
        <f>SUM(D1043)</f>
        <v>1</v>
      </c>
      <c r="F1044" s="183"/>
      <c r="G1044" s="183"/>
    </row>
    <row r="1045" spans="2:7" s="15" customFormat="1" ht="18.75" customHeight="1" x14ac:dyDescent="0.25">
      <c r="B1045" s="206" t="s">
        <v>136</v>
      </c>
      <c r="C1045" s="207"/>
      <c r="D1045" s="41">
        <f>D1044+D1041+D1038+D1034+D1024+D1020+D1011+D1016+D1028</f>
        <v>22</v>
      </c>
      <c r="F1045" s="188"/>
      <c r="G1045" s="188"/>
    </row>
    <row r="1046" spans="2:7" s="14" customFormat="1" ht="72" customHeight="1" x14ac:dyDescent="0.2">
      <c r="B1046" s="151" t="s">
        <v>137</v>
      </c>
      <c r="C1046" s="152"/>
      <c r="D1046" s="152"/>
      <c r="F1046" s="183"/>
      <c r="G1046" s="183"/>
    </row>
    <row r="1047" spans="2:7" s="21" customFormat="1" ht="16.5" customHeight="1" x14ac:dyDescent="0.25">
      <c r="B1047" s="19"/>
      <c r="C1047" s="32" t="s">
        <v>185</v>
      </c>
      <c r="D1047" s="39">
        <v>1</v>
      </c>
      <c r="E1047" s="180">
        <v>44530</v>
      </c>
      <c r="F1047" s="184">
        <v>1</v>
      </c>
      <c r="G1047" s="184"/>
    </row>
    <row r="1048" spans="2:7" ht="15" x14ac:dyDescent="0.25">
      <c r="B1048" s="19"/>
      <c r="C1048" s="37" t="s">
        <v>3</v>
      </c>
      <c r="D1048" s="38">
        <f>SUM(D1047)</f>
        <v>1</v>
      </c>
      <c r="F1048" s="181"/>
      <c r="G1048" s="181"/>
    </row>
    <row r="1049" spans="2:7" ht="44.25" customHeight="1" x14ac:dyDescent="0.25">
      <c r="B1049" s="147" t="s">
        <v>138</v>
      </c>
      <c r="C1049" s="148"/>
      <c r="D1049" s="148"/>
      <c r="F1049" s="181"/>
      <c r="G1049" s="181"/>
    </row>
    <row r="1050" spans="2:7" ht="15" x14ac:dyDescent="0.25">
      <c r="B1050" s="19"/>
      <c r="C1050" s="31" t="s">
        <v>139</v>
      </c>
      <c r="D1050" s="30">
        <v>3</v>
      </c>
      <c r="E1050" s="180">
        <v>44530</v>
      </c>
      <c r="F1050" s="181">
        <v>1</v>
      </c>
      <c r="G1050" s="181" t="s">
        <v>445</v>
      </c>
    </row>
    <row r="1051" spans="2:7" ht="15" x14ac:dyDescent="0.25">
      <c r="B1051" s="19"/>
      <c r="C1051" s="32" t="s">
        <v>188</v>
      </c>
      <c r="D1051" s="30">
        <v>1</v>
      </c>
      <c r="E1051" s="180">
        <v>44530</v>
      </c>
      <c r="F1051" s="181">
        <v>1</v>
      </c>
      <c r="G1051" s="181"/>
    </row>
    <row r="1052" spans="2:7" ht="15" x14ac:dyDescent="0.25">
      <c r="B1052" s="19"/>
      <c r="C1052" s="31" t="s">
        <v>140</v>
      </c>
      <c r="D1052" s="30">
        <v>2</v>
      </c>
      <c r="E1052" s="180">
        <v>44530</v>
      </c>
      <c r="F1052" s="181">
        <v>1</v>
      </c>
      <c r="G1052" s="181"/>
    </row>
    <row r="1053" spans="2:7" ht="15" x14ac:dyDescent="0.25">
      <c r="B1053" s="19"/>
      <c r="C1053" s="31" t="s">
        <v>421</v>
      </c>
      <c r="D1053" s="30">
        <v>1</v>
      </c>
      <c r="E1053" s="180">
        <v>44530</v>
      </c>
      <c r="F1053" s="181">
        <v>1</v>
      </c>
      <c r="G1053" s="181"/>
    </row>
    <row r="1054" spans="2:7" ht="15" x14ac:dyDescent="0.25">
      <c r="B1054" s="19"/>
      <c r="C1054" s="31" t="s">
        <v>141</v>
      </c>
      <c r="D1054" s="30">
        <v>3</v>
      </c>
      <c r="E1054" s="180">
        <v>44530</v>
      </c>
      <c r="F1054" s="181">
        <v>1</v>
      </c>
      <c r="G1054" s="181"/>
    </row>
    <row r="1055" spans="2:7" ht="15" x14ac:dyDescent="0.25">
      <c r="B1055" s="19"/>
      <c r="C1055" s="31" t="s">
        <v>142</v>
      </c>
      <c r="D1055" s="30">
        <v>5</v>
      </c>
      <c r="E1055" s="180">
        <v>44530</v>
      </c>
      <c r="F1055" s="181">
        <v>1</v>
      </c>
      <c r="G1055" s="181"/>
    </row>
    <row r="1056" spans="2:7" ht="15" x14ac:dyDescent="0.25">
      <c r="B1056" s="19"/>
      <c r="C1056" s="31" t="s">
        <v>143</v>
      </c>
      <c r="D1056" s="30">
        <v>3</v>
      </c>
      <c r="E1056" s="180">
        <v>44530</v>
      </c>
      <c r="F1056" s="181">
        <v>1</v>
      </c>
      <c r="G1056" s="181"/>
    </row>
    <row r="1057" spans="2:7" ht="15" x14ac:dyDescent="0.25">
      <c r="B1057" s="47"/>
      <c r="C1057" s="42" t="s">
        <v>322</v>
      </c>
      <c r="D1057" s="30">
        <v>3</v>
      </c>
      <c r="E1057" s="180">
        <v>44530</v>
      </c>
      <c r="F1057" s="181">
        <v>1</v>
      </c>
      <c r="G1057" s="181"/>
    </row>
    <row r="1058" spans="2:7" s="14" customFormat="1" ht="12.75" x14ac:dyDescent="0.2">
      <c r="B1058" s="34"/>
      <c r="C1058" s="35" t="s">
        <v>3</v>
      </c>
      <c r="D1058" s="57">
        <f>SUM(D1050:D1057)</f>
        <v>21</v>
      </c>
      <c r="F1058" s="183"/>
      <c r="G1058" s="183"/>
    </row>
    <row r="1059" spans="2:7" ht="54" customHeight="1" x14ac:dyDescent="0.25">
      <c r="B1059" s="147" t="s">
        <v>144</v>
      </c>
      <c r="C1059" s="148"/>
      <c r="D1059" s="148"/>
      <c r="F1059" s="181"/>
      <c r="G1059" s="181"/>
    </row>
    <row r="1060" spans="2:7" ht="15" x14ac:dyDescent="0.25">
      <c r="B1060" s="19"/>
      <c r="C1060" s="31" t="s">
        <v>62</v>
      </c>
      <c r="D1060" s="30">
        <v>1</v>
      </c>
      <c r="E1060" s="180">
        <v>44530</v>
      </c>
      <c r="F1060" s="181">
        <v>1</v>
      </c>
      <c r="G1060" s="181"/>
    </row>
    <row r="1061" spans="2:7" ht="15" x14ac:dyDescent="0.25">
      <c r="B1061" s="19"/>
      <c r="C1061" s="31" t="s">
        <v>208</v>
      </c>
      <c r="D1061" s="39">
        <v>1</v>
      </c>
      <c r="E1061" s="180">
        <v>44530</v>
      </c>
      <c r="F1061" s="181">
        <v>1</v>
      </c>
      <c r="G1061" s="181"/>
    </row>
    <row r="1062" spans="2:7" ht="15" x14ac:dyDescent="0.25">
      <c r="B1062" s="19"/>
      <c r="C1062" s="31" t="s">
        <v>183</v>
      </c>
      <c r="D1062" s="39">
        <v>1</v>
      </c>
      <c r="E1062" s="180">
        <v>44530</v>
      </c>
      <c r="F1062" s="181">
        <v>1</v>
      </c>
      <c r="G1062" s="181"/>
    </row>
    <row r="1063" spans="2:7" ht="15" x14ac:dyDescent="0.25">
      <c r="B1063" s="19"/>
      <c r="C1063" s="32" t="s">
        <v>184</v>
      </c>
      <c r="D1063" s="39">
        <v>3</v>
      </c>
      <c r="E1063" s="180">
        <v>44530</v>
      </c>
      <c r="F1063" s="181">
        <v>1</v>
      </c>
      <c r="G1063" s="181" t="s">
        <v>445</v>
      </c>
    </row>
    <row r="1064" spans="2:7" s="21" customFormat="1" ht="15" x14ac:dyDescent="0.25">
      <c r="B1064" s="19"/>
      <c r="C1064" s="32" t="s">
        <v>246</v>
      </c>
      <c r="D1064" s="39">
        <v>1</v>
      </c>
      <c r="E1064" s="180">
        <v>44530</v>
      </c>
      <c r="F1064" s="184">
        <v>1</v>
      </c>
      <c r="G1064" s="184"/>
    </row>
    <row r="1065" spans="2:7" ht="15" x14ac:dyDescent="0.25">
      <c r="B1065" s="19" t="s">
        <v>296</v>
      </c>
      <c r="C1065" s="92" t="s">
        <v>183</v>
      </c>
      <c r="D1065" s="39">
        <v>1</v>
      </c>
      <c r="E1065" s="180">
        <v>44530</v>
      </c>
      <c r="F1065" s="181">
        <v>1</v>
      </c>
      <c r="G1065" s="181"/>
    </row>
    <row r="1066" spans="2:7" s="14" customFormat="1" ht="12.75" x14ac:dyDescent="0.2">
      <c r="B1066" s="34"/>
      <c r="C1066" s="97" t="s">
        <v>3</v>
      </c>
      <c r="D1066" s="36">
        <f>SUM(D1060:D1065)</f>
        <v>8</v>
      </c>
      <c r="F1066" s="183"/>
      <c r="G1066" s="183"/>
    </row>
    <row r="1067" spans="2:7" ht="15.75" customHeight="1" x14ac:dyDescent="0.25">
      <c r="B1067" s="206" t="s">
        <v>240</v>
      </c>
      <c r="C1067" s="207"/>
      <c r="D1067" s="40">
        <f>D1066+D1048+D1058</f>
        <v>30</v>
      </c>
      <c r="F1067" s="181"/>
      <c r="G1067" s="181"/>
    </row>
    <row r="1068" spans="2:7" ht="51.75" customHeight="1" x14ac:dyDescent="0.25">
      <c r="B1068" s="151" t="s">
        <v>145</v>
      </c>
      <c r="C1068" s="152"/>
      <c r="D1068" s="152"/>
      <c r="F1068" s="181"/>
      <c r="G1068" s="181"/>
    </row>
    <row r="1069" spans="2:7" s="15" customFormat="1" ht="15.75" customHeight="1" x14ac:dyDescent="0.25">
      <c r="B1069" s="19"/>
      <c r="C1069" s="31" t="s">
        <v>62</v>
      </c>
      <c r="D1069" s="30">
        <v>1</v>
      </c>
      <c r="E1069" s="180">
        <v>44530</v>
      </c>
      <c r="F1069" s="188">
        <v>1</v>
      </c>
      <c r="G1069" s="188"/>
    </row>
    <row r="1070" spans="2:7" ht="15.75" customHeight="1" collapsed="1" x14ac:dyDescent="0.25">
      <c r="B1070" s="19"/>
      <c r="C1070" s="31" t="s">
        <v>235</v>
      </c>
      <c r="D1070" s="30">
        <v>0.5</v>
      </c>
      <c r="E1070" s="180">
        <v>44530</v>
      </c>
      <c r="F1070" s="181">
        <v>1</v>
      </c>
      <c r="G1070" s="181"/>
    </row>
    <row r="1071" spans="2:7" ht="22.5" x14ac:dyDescent="0.25">
      <c r="B1071" s="19"/>
      <c r="C1071" s="31" t="s">
        <v>434</v>
      </c>
      <c r="D1071" s="30">
        <v>0.5</v>
      </c>
      <c r="E1071" s="180">
        <v>44530</v>
      </c>
      <c r="F1071" s="181">
        <v>1</v>
      </c>
      <c r="G1071" s="181"/>
    </row>
    <row r="1072" spans="2:7" ht="22.5" x14ac:dyDescent="0.25">
      <c r="B1072" s="19"/>
      <c r="C1072" s="31" t="s">
        <v>434</v>
      </c>
      <c r="D1072" s="30">
        <v>0.5</v>
      </c>
      <c r="E1072" s="180">
        <v>44530</v>
      </c>
      <c r="F1072" s="181">
        <v>1</v>
      </c>
      <c r="G1072" s="181"/>
    </row>
    <row r="1073" spans="2:7" s="14" customFormat="1" ht="15.75" customHeight="1" x14ac:dyDescent="0.2">
      <c r="B1073" s="34"/>
      <c r="C1073" s="35" t="s">
        <v>3</v>
      </c>
      <c r="D1073" s="57">
        <f>SUM(D1069:D1072)</f>
        <v>2.5</v>
      </c>
      <c r="F1073" s="183"/>
      <c r="G1073" s="183"/>
    </row>
    <row r="1074" spans="2:7" ht="54.75" customHeight="1" x14ac:dyDescent="0.25">
      <c r="B1074" s="204" t="s">
        <v>336</v>
      </c>
      <c r="C1074" s="205"/>
      <c r="D1074" s="148"/>
      <c r="F1074" s="181"/>
      <c r="G1074" s="181"/>
    </row>
    <row r="1075" spans="2:7" ht="15.75" customHeight="1" collapsed="1" x14ac:dyDescent="0.25">
      <c r="B1075" s="19"/>
      <c r="C1075" s="31" t="s">
        <v>181</v>
      </c>
      <c r="D1075" s="30">
        <v>2</v>
      </c>
      <c r="E1075" s="180">
        <v>44530</v>
      </c>
      <c r="F1075" s="181">
        <v>1</v>
      </c>
      <c r="G1075" s="181" t="s">
        <v>445</v>
      </c>
    </row>
    <row r="1076" spans="2:7" ht="15.75" customHeight="1" x14ac:dyDescent="0.25">
      <c r="B1076" s="19"/>
      <c r="C1076" s="31" t="s">
        <v>181</v>
      </c>
      <c r="D1076" s="30">
        <v>1</v>
      </c>
      <c r="E1076" s="180">
        <v>44530</v>
      </c>
      <c r="F1076" s="181">
        <v>1</v>
      </c>
      <c r="G1076" s="181"/>
    </row>
    <row r="1077" spans="2:7" ht="15" x14ac:dyDescent="0.25">
      <c r="B1077" s="19"/>
      <c r="C1077" s="31" t="s">
        <v>96</v>
      </c>
      <c r="D1077" s="30">
        <v>2</v>
      </c>
      <c r="E1077" s="180">
        <v>44530</v>
      </c>
      <c r="F1077" s="181">
        <v>1</v>
      </c>
      <c r="G1077" s="181" t="s">
        <v>445</v>
      </c>
    </row>
    <row r="1078" spans="2:7" ht="15" x14ac:dyDescent="0.25">
      <c r="B1078" s="19"/>
      <c r="C1078" s="31" t="s">
        <v>95</v>
      </c>
      <c r="D1078" s="30">
        <v>2</v>
      </c>
      <c r="E1078" s="180">
        <v>44530</v>
      </c>
      <c r="F1078" s="181">
        <v>1</v>
      </c>
      <c r="G1078" s="181" t="s">
        <v>445</v>
      </c>
    </row>
    <row r="1079" spans="2:7" ht="15" x14ac:dyDescent="0.25">
      <c r="B1079" s="19"/>
      <c r="C1079" s="31" t="s">
        <v>95</v>
      </c>
      <c r="D1079" s="30">
        <v>3</v>
      </c>
      <c r="E1079" s="180">
        <v>44530</v>
      </c>
      <c r="F1079" s="181"/>
      <c r="G1079" s="181"/>
    </row>
    <row r="1080" spans="2:7" s="14" customFormat="1" ht="15.75" customHeight="1" x14ac:dyDescent="0.2">
      <c r="B1080" s="34"/>
      <c r="C1080" s="35" t="s">
        <v>3</v>
      </c>
      <c r="D1080" s="36">
        <f>SUM(D1075:D1079)</f>
        <v>10</v>
      </c>
      <c r="F1080" s="183"/>
      <c r="G1080" s="183"/>
    </row>
    <row r="1081" spans="2:7" ht="18" x14ac:dyDescent="0.25">
      <c r="B1081" s="206" t="s">
        <v>241</v>
      </c>
      <c r="C1081" s="207"/>
      <c r="D1081" s="40">
        <f>D1073+D1080</f>
        <v>12.5</v>
      </c>
      <c r="F1081" s="181"/>
      <c r="G1081" s="181"/>
    </row>
    <row r="1082" spans="2:7" ht="18.75" customHeight="1" x14ac:dyDescent="0.25">
      <c r="B1082" s="157" t="s">
        <v>146</v>
      </c>
      <c r="C1082" s="158"/>
      <c r="D1082" s="158"/>
      <c r="F1082" s="181"/>
      <c r="G1082" s="181"/>
    </row>
    <row r="1083" spans="2:7" ht="15" collapsed="1" x14ac:dyDescent="0.25">
      <c r="B1083" s="47"/>
      <c r="C1083" s="31" t="s">
        <v>62</v>
      </c>
      <c r="D1083" s="30">
        <v>1</v>
      </c>
      <c r="E1083" s="180">
        <v>44530</v>
      </c>
      <c r="F1083" s="181">
        <v>1</v>
      </c>
      <c r="G1083" s="181"/>
    </row>
    <row r="1084" spans="2:7" ht="15" x14ac:dyDescent="0.25">
      <c r="B1084" s="47"/>
      <c r="C1084" s="31" t="s">
        <v>181</v>
      </c>
      <c r="D1084" s="30">
        <v>0.5</v>
      </c>
      <c r="E1084" s="180">
        <v>44530</v>
      </c>
      <c r="F1084" s="181">
        <v>1</v>
      </c>
      <c r="G1084" s="181"/>
    </row>
    <row r="1085" spans="2:7" ht="15" x14ac:dyDescent="0.25">
      <c r="B1085" s="47"/>
      <c r="C1085" s="31" t="s">
        <v>96</v>
      </c>
      <c r="D1085" s="30">
        <v>1</v>
      </c>
      <c r="E1085" s="180">
        <v>44530</v>
      </c>
      <c r="F1085" s="181">
        <v>1</v>
      </c>
      <c r="G1085" s="181"/>
    </row>
    <row r="1086" spans="2:7" ht="15" x14ac:dyDescent="0.25">
      <c r="B1086" s="47"/>
      <c r="C1086" s="31" t="s">
        <v>95</v>
      </c>
      <c r="D1086" s="30">
        <v>1</v>
      </c>
      <c r="E1086" s="180">
        <v>44530</v>
      </c>
      <c r="F1086" s="181">
        <v>1</v>
      </c>
      <c r="G1086" s="181"/>
    </row>
    <row r="1087" spans="2:7" ht="22.5" x14ac:dyDescent="0.25">
      <c r="B1087" s="47"/>
      <c r="C1087" s="31" t="s">
        <v>306</v>
      </c>
      <c r="D1087" s="30">
        <v>1</v>
      </c>
      <c r="E1087" s="180">
        <v>44530</v>
      </c>
      <c r="F1087" s="181">
        <v>1</v>
      </c>
      <c r="G1087" s="181"/>
    </row>
    <row r="1088" spans="2:7" ht="22.5" x14ac:dyDescent="0.25">
      <c r="B1088" s="47"/>
      <c r="C1088" s="31" t="s">
        <v>306</v>
      </c>
      <c r="D1088" s="30">
        <v>2</v>
      </c>
      <c r="E1088" s="180">
        <v>44530</v>
      </c>
      <c r="F1088" s="181">
        <v>2</v>
      </c>
      <c r="G1088" s="181"/>
    </row>
    <row r="1089" spans="2:7" ht="22.5" x14ac:dyDescent="0.25">
      <c r="B1089" s="47"/>
      <c r="C1089" s="31" t="s">
        <v>307</v>
      </c>
      <c r="D1089" s="30">
        <v>1</v>
      </c>
      <c r="E1089" s="180">
        <v>44530</v>
      </c>
      <c r="F1089" s="181">
        <v>1</v>
      </c>
      <c r="G1089" s="181"/>
    </row>
    <row r="1090" spans="2:7" ht="22.5" x14ac:dyDescent="0.25">
      <c r="B1090" s="47"/>
      <c r="C1090" s="31" t="s">
        <v>357</v>
      </c>
      <c r="D1090" s="30">
        <v>1</v>
      </c>
      <c r="E1090" s="180">
        <v>44530</v>
      </c>
      <c r="F1090" s="181">
        <v>1</v>
      </c>
      <c r="G1090" s="181"/>
    </row>
    <row r="1091" spans="2:7" ht="38.25" customHeight="1" x14ac:dyDescent="0.25">
      <c r="B1091" s="206" t="s">
        <v>147</v>
      </c>
      <c r="C1091" s="207"/>
      <c r="D1091" s="40">
        <f>SUM(D1083:D1090)</f>
        <v>8.5</v>
      </c>
      <c r="F1091" s="181"/>
      <c r="G1091" s="181"/>
    </row>
    <row r="1092" spans="2:7" ht="45.75" customHeight="1" x14ac:dyDescent="0.25">
      <c r="B1092" s="151" t="s">
        <v>236</v>
      </c>
      <c r="C1092" s="152"/>
      <c r="D1092" s="152"/>
      <c r="F1092" s="181"/>
      <c r="G1092" s="181"/>
    </row>
    <row r="1093" spans="2:7" ht="25.5" x14ac:dyDescent="0.25">
      <c r="B1093" s="147" t="s">
        <v>149</v>
      </c>
      <c r="C1093" s="148"/>
      <c r="D1093" s="148"/>
      <c r="F1093" s="181"/>
      <c r="G1093" s="181"/>
    </row>
    <row r="1094" spans="2:7" ht="15" x14ac:dyDescent="0.25">
      <c r="B1094" s="19"/>
      <c r="C1094" s="31" t="s">
        <v>26</v>
      </c>
      <c r="D1094" s="30">
        <v>1</v>
      </c>
      <c r="E1094" s="180">
        <v>44530</v>
      </c>
      <c r="F1094" s="181">
        <v>1</v>
      </c>
      <c r="G1094" s="181"/>
    </row>
    <row r="1095" spans="2:7" ht="15" x14ac:dyDescent="0.25">
      <c r="B1095" s="19"/>
      <c r="C1095" s="31" t="s">
        <v>150</v>
      </c>
      <c r="D1095" s="30">
        <v>1</v>
      </c>
      <c r="E1095" s="180">
        <v>44530</v>
      </c>
      <c r="F1095" s="181">
        <v>1</v>
      </c>
      <c r="G1095" s="181"/>
    </row>
    <row r="1096" spans="2:7" ht="18" customHeight="1" x14ac:dyDescent="0.25">
      <c r="B1096" s="19"/>
      <c r="C1096" s="31" t="s">
        <v>180</v>
      </c>
      <c r="D1096" s="30">
        <v>1</v>
      </c>
      <c r="E1096" s="180">
        <v>44530</v>
      </c>
      <c r="F1096" s="181">
        <v>1</v>
      </c>
      <c r="G1096" s="181"/>
    </row>
    <row r="1097" spans="2:7" ht="15" customHeight="1" x14ac:dyDescent="0.25">
      <c r="B1097" s="19"/>
      <c r="C1097" s="32" t="s">
        <v>87</v>
      </c>
      <c r="D1097" s="39">
        <v>1</v>
      </c>
      <c r="E1097" s="180">
        <v>44530</v>
      </c>
      <c r="F1097" s="181">
        <v>1</v>
      </c>
      <c r="G1097" s="181"/>
    </row>
    <row r="1098" spans="2:7" ht="15" x14ac:dyDescent="0.25">
      <c r="B1098" s="19"/>
      <c r="C1098" s="32" t="s">
        <v>87</v>
      </c>
      <c r="D1098" s="39">
        <v>2</v>
      </c>
      <c r="E1098" s="180">
        <v>44530</v>
      </c>
      <c r="F1098" s="181">
        <v>2</v>
      </c>
      <c r="G1098" s="181"/>
    </row>
    <row r="1099" spans="2:7" ht="15" x14ac:dyDescent="0.25">
      <c r="B1099" s="19"/>
      <c r="C1099" s="32" t="s">
        <v>87</v>
      </c>
      <c r="D1099" s="39">
        <v>4</v>
      </c>
      <c r="E1099" s="180">
        <v>44530</v>
      </c>
      <c r="F1099" s="181">
        <v>4</v>
      </c>
      <c r="G1099" s="181"/>
    </row>
    <row r="1100" spans="2:7" ht="15" x14ac:dyDescent="0.25">
      <c r="B1100" s="19"/>
      <c r="C1100" s="32" t="s">
        <v>87</v>
      </c>
      <c r="D1100" s="39">
        <v>2</v>
      </c>
      <c r="E1100" s="180">
        <v>44530</v>
      </c>
      <c r="F1100" s="181">
        <v>2</v>
      </c>
      <c r="G1100" s="181"/>
    </row>
    <row r="1101" spans="2:7" ht="15" x14ac:dyDescent="0.25">
      <c r="B1101" s="19"/>
      <c r="C1101" s="32" t="s">
        <v>347</v>
      </c>
      <c r="D1101" s="39">
        <v>1</v>
      </c>
      <c r="E1101" s="180">
        <v>44530</v>
      </c>
      <c r="F1101" s="181">
        <v>1</v>
      </c>
      <c r="G1101" s="181"/>
    </row>
    <row r="1102" spans="2:7" ht="15" x14ac:dyDescent="0.25">
      <c r="B1102" s="19"/>
      <c r="C1102" s="32" t="s">
        <v>414</v>
      </c>
      <c r="D1102" s="39">
        <v>1</v>
      </c>
      <c r="E1102" s="180">
        <v>44530</v>
      </c>
      <c r="F1102" s="181">
        <v>1</v>
      </c>
      <c r="G1102" s="181"/>
    </row>
    <row r="1103" spans="2:7" s="14" customFormat="1" ht="12.75" x14ac:dyDescent="0.2">
      <c r="B1103" s="34"/>
      <c r="C1103" s="35" t="s">
        <v>237</v>
      </c>
      <c r="D1103" s="36">
        <f>SUM(D1094:D1102)</f>
        <v>14</v>
      </c>
      <c r="F1103" s="183"/>
      <c r="G1103" s="183"/>
    </row>
    <row r="1104" spans="2:7" ht="25.5" x14ac:dyDescent="0.25">
      <c r="B1104" s="147" t="s">
        <v>153</v>
      </c>
      <c r="C1104" s="148"/>
      <c r="D1104" s="148"/>
      <c r="F1104" s="181"/>
      <c r="G1104" s="181"/>
    </row>
    <row r="1105" spans="2:7" ht="15" x14ac:dyDescent="0.25">
      <c r="B1105" s="19"/>
      <c r="C1105" s="31" t="s">
        <v>101</v>
      </c>
      <c r="D1105" s="30">
        <v>1</v>
      </c>
      <c r="E1105" s="180">
        <v>44530</v>
      </c>
      <c r="F1105" s="181">
        <v>1</v>
      </c>
      <c r="G1105" s="181"/>
    </row>
    <row r="1106" spans="2:7" ht="15" x14ac:dyDescent="0.25">
      <c r="B1106" s="19"/>
      <c r="C1106" s="31" t="s">
        <v>314</v>
      </c>
      <c r="D1106" s="30">
        <v>1</v>
      </c>
      <c r="E1106" s="180">
        <v>44530</v>
      </c>
      <c r="F1106" s="181">
        <v>1</v>
      </c>
      <c r="G1106" s="181"/>
    </row>
    <row r="1107" spans="2:7" ht="15.75" customHeight="1" x14ac:dyDescent="0.25">
      <c r="B1107" s="19"/>
      <c r="C1107" s="32" t="s">
        <v>417</v>
      </c>
      <c r="D1107" s="39">
        <v>1</v>
      </c>
      <c r="E1107" s="180">
        <v>44530</v>
      </c>
      <c r="F1107" s="181">
        <v>1</v>
      </c>
      <c r="G1107" s="181"/>
    </row>
    <row r="1108" spans="2:7" ht="15.75" customHeight="1" outlineLevel="1" x14ac:dyDescent="0.25">
      <c r="B1108" s="19"/>
      <c r="C1108" s="32" t="s">
        <v>151</v>
      </c>
      <c r="D1108" s="30">
        <v>2</v>
      </c>
      <c r="E1108" s="180">
        <v>44530</v>
      </c>
      <c r="F1108" s="181">
        <v>2</v>
      </c>
      <c r="G1108" s="181"/>
    </row>
    <row r="1109" spans="2:7" ht="15.75" customHeight="1" x14ac:dyDescent="0.25">
      <c r="B1109" s="19"/>
      <c r="C1109" s="32" t="s">
        <v>418</v>
      </c>
      <c r="D1109" s="39">
        <v>1</v>
      </c>
      <c r="E1109" s="180">
        <v>44530</v>
      </c>
      <c r="F1109" s="181">
        <v>1</v>
      </c>
      <c r="G1109" s="181"/>
    </row>
    <row r="1110" spans="2:7" ht="15.75" customHeight="1" x14ac:dyDescent="0.25">
      <c r="B1110" s="19"/>
      <c r="C1110" s="32" t="s">
        <v>87</v>
      </c>
      <c r="D1110" s="30">
        <v>1</v>
      </c>
      <c r="E1110" s="180">
        <v>44530</v>
      </c>
      <c r="F1110" s="181">
        <v>1</v>
      </c>
      <c r="G1110" s="181"/>
    </row>
    <row r="1111" spans="2:7" ht="15.75" customHeight="1" x14ac:dyDescent="0.25">
      <c r="B1111" s="19"/>
      <c r="C1111" s="32" t="s">
        <v>87</v>
      </c>
      <c r="D1111" s="39">
        <v>1</v>
      </c>
      <c r="E1111" s="180">
        <v>44530</v>
      </c>
      <c r="F1111" s="181">
        <v>1</v>
      </c>
      <c r="G1111" s="181"/>
    </row>
    <row r="1112" spans="2:7" ht="15.75" customHeight="1" x14ac:dyDescent="0.25">
      <c r="B1112" s="19"/>
      <c r="C1112" s="32" t="s">
        <v>87</v>
      </c>
      <c r="D1112" s="39">
        <v>1</v>
      </c>
      <c r="E1112" s="180">
        <v>44530</v>
      </c>
      <c r="F1112" s="181">
        <v>1</v>
      </c>
      <c r="G1112" s="181"/>
    </row>
    <row r="1113" spans="2:7" ht="15.75" customHeight="1" x14ac:dyDescent="0.25">
      <c r="B1113" s="19"/>
      <c r="C1113" s="32" t="s">
        <v>87</v>
      </c>
      <c r="D1113" s="39">
        <v>1</v>
      </c>
      <c r="E1113" s="180">
        <v>44530</v>
      </c>
      <c r="F1113" s="181">
        <v>1</v>
      </c>
      <c r="G1113" s="181"/>
    </row>
    <row r="1114" spans="2:7" ht="17.25" customHeight="1" x14ac:dyDescent="0.25">
      <c r="B1114" s="19"/>
      <c r="C1114" s="32" t="s">
        <v>87</v>
      </c>
      <c r="D1114" s="30">
        <v>1</v>
      </c>
      <c r="E1114" s="180">
        <v>44530</v>
      </c>
      <c r="F1114" s="181">
        <v>1</v>
      </c>
      <c r="G1114" s="181"/>
    </row>
    <row r="1115" spans="2:7" s="21" customFormat="1" ht="15" x14ac:dyDescent="0.25">
      <c r="B1115" s="19"/>
      <c r="C1115" s="32" t="s">
        <v>152</v>
      </c>
      <c r="D1115" s="30">
        <v>1</v>
      </c>
      <c r="E1115" s="180">
        <v>44530</v>
      </c>
      <c r="F1115" s="184">
        <v>1</v>
      </c>
      <c r="G1115" s="184"/>
    </row>
    <row r="1116" spans="2:7" s="21" customFormat="1" ht="15" x14ac:dyDescent="0.25">
      <c r="B1116" s="19"/>
      <c r="C1116" s="32" t="s">
        <v>347</v>
      </c>
      <c r="D1116" s="39">
        <v>2</v>
      </c>
      <c r="E1116" s="180">
        <v>44530</v>
      </c>
      <c r="F1116" s="184">
        <v>2</v>
      </c>
      <c r="G1116" s="184"/>
    </row>
    <row r="1117" spans="2:7" s="21" customFormat="1" ht="15" x14ac:dyDescent="0.25">
      <c r="B1117" s="19"/>
      <c r="C1117" s="32" t="s">
        <v>278</v>
      </c>
      <c r="D1117" s="39">
        <v>1</v>
      </c>
      <c r="E1117" s="180">
        <v>44530</v>
      </c>
      <c r="F1117" s="184">
        <v>1</v>
      </c>
      <c r="G1117" s="184"/>
    </row>
    <row r="1118" spans="2:7" s="21" customFormat="1" ht="15" x14ac:dyDescent="0.25">
      <c r="B1118" s="19"/>
      <c r="C1118" s="31" t="s">
        <v>419</v>
      </c>
      <c r="D1118" s="30">
        <v>1</v>
      </c>
      <c r="E1118" s="180">
        <v>44530</v>
      </c>
      <c r="F1118" s="184">
        <v>1</v>
      </c>
      <c r="G1118" s="184"/>
    </row>
    <row r="1119" spans="2:7" s="14" customFormat="1" ht="12.75" x14ac:dyDescent="0.2">
      <c r="B1119" s="34"/>
      <c r="C1119" s="35" t="s">
        <v>237</v>
      </c>
      <c r="D1119" s="36">
        <f>SUM(D1105:D1118)</f>
        <v>16</v>
      </c>
      <c r="F1119" s="183"/>
      <c r="G1119" s="183"/>
    </row>
    <row r="1120" spans="2:7" ht="25.5" x14ac:dyDescent="0.25">
      <c r="B1120" s="147" t="s">
        <v>287</v>
      </c>
      <c r="C1120" s="148"/>
      <c r="D1120" s="148"/>
      <c r="F1120" s="181"/>
      <c r="G1120" s="181"/>
    </row>
    <row r="1121" spans="2:7" ht="15" x14ac:dyDescent="0.25">
      <c r="B1121" s="19"/>
      <c r="C1121" s="31" t="s">
        <v>101</v>
      </c>
      <c r="D1121" s="30">
        <v>1</v>
      </c>
      <c r="E1121" s="180">
        <v>44530</v>
      </c>
      <c r="F1121" s="181">
        <v>1</v>
      </c>
      <c r="G1121" s="181"/>
    </row>
    <row r="1122" spans="2:7" ht="15.75" customHeight="1" x14ac:dyDescent="0.25">
      <c r="B1122" s="19"/>
      <c r="C1122" s="32" t="s">
        <v>414</v>
      </c>
      <c r="D1122" s="30">
        <v>1</v>
      </c>
      <c r="E1122" s="180">
        <v>44530</v>
      </c>
      <c r="F1122" s="181">
        <v>1</v>
      </c>
      <c r="G1122" s="181"/>
    </row>
    <row r="1123" spans="2:7" ht="15.75" customHeight="1" x14ac:dyDescent="0.25">
      <c r="B1123" s="19"/>
      <c r="C1123" s="32" t="s">
        <v>414</v>
      </c>
      <c r="D1123" s="30">
        <v>1</v>
      </c>
      <c r="E1123" s="180">
        <v>44530</v>
      </c>
      <c r="F1123" s="181">
        <v>1</v>
      </c>
      <c r="G1123" s="181"/>
    </row>
    <row r="1124" spans="2:7" ht="15.75" customHeight="1" x14ac:dyDescent="0.25">
      <c r="B1124" s="19"/>
      <c r="C1124" s="31" t="s">
        <v>151</v>
      </c>
      <c r="D1124" s="30">
        <v>2</v>
      </c>
      <c r="E1124" s="180">
        <v>44530</v>
      </c>
      <c r="F1124" s="181">
        <v>2</v>
      </c>
      <c r="G1124" s="181"/>
    </row>
    <row r="1125" spans="2:7" ht="15" x14ac:dyDescent="0.25">
      <c r="B1125" s="19"/>
      <c r="C1125" s="32" t="s">
        <v>337</v>
      </c>
      <c r="D1125" s="39">
        <v>1</v>
      </c>
      <c r="E1125" s="180">
        <v>44530</v>
      </c>
      <c r="F1125" s="181">
        <v>1</v>
      </c>
      <c r="G1125" s="181"/>
    </row>
    <row r="1126" spans="2:7" ht="15.75" customHeight="1" x14ac:dyDescent="0.25">
      <c r="B1126" s="19"/>
      <c r="C1126" s="32" t="s">
        <v>415</v>
      </c>
      <c r="D1126" s="39">
        <v>1</v>
      </c>
      <c r="E1126" s="180">
        <v>44530</v>
      </c>
      <c r="F1126" s="181">
        <v>1</v>
      </c>
      <c r="G1126" s="181"/>
    </row>
    <row r="1127" spans="2:7" ht="15" x14ac:dyDescent="0.25">
      <c r="B1127" s="19"/>
      <c r="C1127" s="32" t="s">
        <v>87</v>
      </c>
      <c r="D1127" s="39">
        <v>1</v>
      </c>
      <c r="E1127" s="180">
        <v>44530</v>
      </c>
      <c r="F1127" s="181">
        <v>1</v>
      </c>
      <c r="G1127" s="181"/>
    </row>
    <row r="1128" spans="2:7" ht="15.75" customHeight="1" x14ac:dyDescent="0.25">
      <c r="B1128" s="19"/>
      <c r="C1128" s="32" t="s">
        <v>87</v>
      </c>
      <c r="D1128" s="39">
        <v>1</v>
      </c>
      <c r="E1128" s="180">
        <v>44530</v>
      </c>
      <c r="F1128" s="181">
        <v>1</v>
      </c>
      <c r="G1128" s="181"/>
    </row>
    <row r="1129" spans="2:7" ht="15.75" customHeight="1" x14ac:dyDescent="0.25">
      <c r="B1129" s="19"/>
      <c r="C1129" s="32" t="s">
        <v>87</v>
      </c>
      <c r="D1129" s="39">
        <v>1</v>
      </c>
      <c r="E1129" s="180">
        <v>44530</v>
      </c>
      <c r="F1129" s="181">
        <v>1</v>
      </c>
      <c r="G1129" s="181"/>
    </row>
    <row r="1130" spans="2:7" ht="15" x14ac:dyDescent="0.25">
      <c r="B1130" s="19"/>
      <c r="C1130" s="37" t="s">
        <v>237</v>
      </c>
      <c r="D1130" s="38">
        <f>SUM(D1121:D1129)</f>
        <v>10</v>
      </c>
      <c r="F1130" s="181"/>
      <c r="G1130" s="181"/>
    </row>
    <row r="1131" spans="2:7" ht="26.25" customHeight="1" x14ac:dyDescent="0.25">
      <c r="B1131" s="206" t="s">
        <v>420</v>
      </c>
      <c r="C1131" s="207"/>
      <c r="D1131" s="41">
        <f>D1119+D1103+D1130</f>
        <v>40</v>
      </c>
      <c r="F1131" s="181"/>
      <c r="G1131" s="181"/>
    </row>
    <row r="1132" spans="2:7" ht="53.25" customHeight="1" collapsed="1" x14ac:dyDescent="0.25">
      <c r="B1132" s="151" t="s">
        <v>256</v>
      </c>
      <c r="C1132" s="152"/>
      <c r="D1132" s="152"/>
      <c r="F1132" s="181"/>
      <c r="G1132" s="181"/>
    </row>
    <row r="1133" spans="2:7" ht="15" x14ac:dyDescent="0.25">
      <c r="B1133" s="19"/>
      <c r="C1133" s="31" t="s">
        <v>193</v>
      </c>
      <c r="D1133" s="30">
        <v>1</v>
      </c>
      <c r="E1133" s="180">
        <v>44530</v>
      </c>
      <c r="F1133" s="181">
        <v>1</v>
      </c>
      <c r="G1133" s="181"/>
    </row>
    <row r="1134" spans="2:7" ht="15" x14ac:dyDescent="0.25">
      <c r="B1134" s="19"/>
      <c r="C1134" s="31" t="s">
        <v>272</v>
      </c>
      <c r="D1134" s="30">
        <v>1</v>
      </c>
      <c r="E1134" s="180">
        <v>44530</v>
      </c>
      <c r="F1134" s="181">
        <v>1</v>
      </c>
      <c r="G1134" s="181"/>
    </row>
    <row r="1135" spans="2:7" ht="15" x14ac:dyDescent="0.25">
      <c r="B1135" s="19"/>
      <c r="C1135" s="31" t="s">
        <v>281</v>
      </c>
      <c r="D1135" s="30">
        <v>1</v>
      </c>
      <c r="E1135" s="180">
        <v>44530</v>
      </c>
      <c r="F1135" s="181">
        <v>1</v>
      </c>
      <c r="G1135" s="181"/>
    </row>
    <row r="1136" spans="2:7" ht="15" x14ac:dyDescent="0.25">
      <c r="B1136" s="19"/>
      <c r="C1136" s="31" t="s">
        <v>284</v>
      </c>
      <c r="D1136" s="30">
        <v>1</v>
      </c>
      <c r="E1136" s="180">
        <v>44530</v>
      </c>
      <c r="F1136" s="181">
        <v>1</v>
      </c>
      <c r="G1136" s="181"/>
    </row>
    <row r="1137" spans="2:7" ht="15" x14ac:dyDescent="0.25">
      <c r="B1137" s="19"/>
      <c r="C1137" s="31" t="s">
        <v>60</v>
      </c>
      <c r="D1137" s="30">
        <v>1</v>
      </c>
      <c r="E1137" s="180">
        <v>44530</v>
      </c>
      <c r="F1137" s="181">
        <v>1</v>
      </c>
      <c r="G1137" s="181"/>
    </row>
    <row r="1138" spans="2:7" ht="15" x14ac:dyDescent="0.25">
      <c r="B1138" s="19"/>
      <c r="C1138" s="31" t="s">
        <v>267</v>
      </c>
      <c r="D1138" s="30">
        <v>2</v>
      </c>
      <c r="E1138" s="180">
        <v>44530</v>
      </c>
      <c r="F1138" s="181">
        <v>1</v>
      </c>
      <c r="G1138" s="181" t="s">
        <v>445</v>
      </c>
    </row>
    <row r="1139" spans="2:7" ht="15" x14ac:dyDescent="0.25">
      <c r="B1139" s="19"/>
      <c r="C1139" s="31" t="s">
        <v>267</v>
      </c>
      <c r="D1139" s="30">
        <v>1</v>
      </c>
      <c r="E1139" s="180">
        <v>44530</v>
      </c>
      <c r="F1139" s="181"/>
      <c r="G1139" s="181"/>
    </row>
    <row r="1140" spans="2:7" ht="15" x14ac:dyDescent="0.25">
      <c r="B1140" s="19"/>
      <c r="C1140" s="31" t="s">
        <v>5</v>
      </c>
      <c r="D1140" s="30">
        <v>1</v>
      </c>
      <c r="E1140" s="180">
        <v>44530</v>
      </c>
      <c r="F1140" s="181">
        <v>1</v>
      </c>
      <c r="G1140" s="181"/>
    </row>
    <row r="1141" spans="2:7" ht="15.75" customHeight="1" x14ac:dyDescent="0.25">
      <c r="B1141" s="19"/>
      <c r="C1141" s="31" t="s">
        <v>47</v>
      </c>
      <c r="D1141" s="30">
        <v>1</v>
      </c>
      <c r="E1141" s="180">
        <v>44530</v>
      </c>
      <c r="F1141" s="181">
        <v>1</v>
      </c>
      <c r="G1141" s="181"/>
    </row>
    <row r="1142" spans="2:7" ht="15.75" customHeight="1" x14ac:dyDescent="0.25">
      <c r="B1142" s="145" t="s">
        <v>42</v>
      </c>
      <c r="C1142" s="146"/>
      <c r="D1142" s="146"/>
      <c r="F1142" s="181"/>
      <c r="G1142" s="181"/>
    </row>
    <row r="1143" spans="2:7" ht="15" x14ac:dyDescent="0.25">
      <c r="B1143" s="19"/>
      <c r="C1143" s="28" t="s">
        <v>260</v>
      </c>
      <c r="D1143" s="30">
        <v>4</v>
      </c>
      <c r="E1143" s="180">
        <v>44530</v>
      </c>
      <c r="F1143" s="181">
        <v>1</v>
      </c>
      <c r="G1143" s="181" t="s">
        <v>445</v>
      </c>
    </row>
    <row r="1144" spans="2:7" ht="22.5" x14ac:dyDescent="0.25">
      <c r="B1144" s="19"/>
      <c r="C1144" s="32" t="s">
        <v>351</v>
      </c>
      <c r="D1144" s="30">
        <v>1</v>
      </c>
      <c r="E1144" s="180">
        <v>44530</v>
      </c>
      <c r="F1144" s="181">
        <v>1</v>
      </c>
      <c r="G1144" s="181"/>
    </row>
    <row r="1145" spans="2:7" ht="22.5" x14ac:dyDescent="0.25">
      <c r="B1145" s="19"/>
      <c r="C1145" s="31" t="s">
        <v>257</v>
      </c>
      <c r="D1145" s="30">
        <v>3</v>
      </c>
      <c r="E1145" s="180">
        <v>44530</v>
      </c>
      <c r="F1145" s="181">
        <v>1</v>
      </c>
      <c r="G1145" s="181"/>
    </row>
    <row r="1146" spans="2:7" ht="22.5" x14ac:dyDescent="0.25">
      <c r="B1146" s="19"/>
      <c r="C1146" s="31" t="s">
        <v>33</v>
      </c>
      <c r="D1146" s="30">
        <v>7</v>
      </c>
      <c r="E1146" s="180">
        <v>44530</v>
      </c>
      <c r="F1146" s="181">
        <v>1</v>
      </c>
      <c r="G1146" s="181"/>
    </row>
    <row r="1147" spans="2:7" ht="22.5" x14ac:dyDescent="0.25">
      <c r="B1147" s="19"/>
      <c r="C1147" s="31" t="s">
        <v>34</v>
      </c>
      <c r="D1147" s="30">
        <v>7</v>
      </c>
      <c r="E1147" s="180">
        <v>44530</v>
      </c>
      <c r="F1147" s="181">
        <v>1</v>
      </c>
      <c r="G1147" s="181"/>
    </row>
    <row r="1148" spans="2:7" s="21" customFormat="1" ht="15" x14ac:dyDescent="0.25">
      <c r="B1148" s="19"/>
      <c r="C1148" s="32" t="s">
        <v>274</v>
      </c>
      <c r="D1148" s="39">
        <v>9</v>
      </c>
      <c r="E1148" s="180">
        <v>44530</v>
      </c>
      <c r="F1148" s="184">
        <v>1</v>
      </c>
      <c r="G1148" s="184"/>
    </row>
    <row r="1149" spans="2:7" ht="15" x14ac:dyDescent="0.25">
      <c r="B1149" s="19"/>
      <c r="C1149" s="31" t="s">
        <v>275</v>
      </c>
      <c r="D1149" s="30">
        <v>22</v>
      </c>
      <c r="E1149" s="180">
        <v>44530</v>
      </c>
      <c r="F1149" s="181">
        <v>1</v>
      </c>
      <c r="G1149" s="181"/>
    </row>
    <row r="1150" spans="2:7" ht="15" x14ac:dyDescent="0.25">
      <c r="B1150" s="19"/>
      <c r="C1150" s="31" t="s">
        <v>273</v>
      </c>
      <c r="D1150" s="30">
        <v>1</v>
      </c>
      <c r="E1150" s="180">
        <v>44530</v>
      </c>
      <c r="F1150" s="181">
        <v>1</v>
      </c>
      <c r="G1150" s="181"/>
    </row>
    <row r="1151" spans="2:7" ht="15" x14ac:dyDescent="0.25">
      <c r="B1151" s="19"/>
      <c r="C1151" s="31" t="s">
        <v>308</v>
      </c>
      <c r="D1151" s="30">
        <v>1</v>
      </c>
      <c r="E1151" s="180">
        <v>44530</v>
      </c>
      <c r="F1151" s="181">
        <v>1</v>
      </c>
      <c r="G1151" s="181"/>
    </row>
    <row r="1152" spans="2:7" s="65" customFormat="1" ht="12.75" x14ac:dyDescent="0.2">
      <c r="B1152" s="86"/>
      <c r="C1152" s="98" t="s">
        <v>3</v>
      </c>
      <c r="D1152" s="95">
        <f>SUM(D1143:D1151)</f>
        <v>55</v>
      </c>
      <c r="F1152" s="194"/>
      <c r="G1152" s="194"/>
    </row>
    <row r="1153" spans="2:7" ht="15.75" customHeight="1" x14ac:dyDescent="0.25">
      <c r="B1153" s="145" t="s">
        <v>45</v>
      </c>
      <c r="C1153" s="146"/>
      <c r="D1153" s="146"/>
      <c r="F1153" s="181"/>
      <c r="G1153" s="181"/>
    </row>
    <row r="1154" spans="2:7" ht="22.5" x14ac:dyDescent="0.25">
      <c r="B1154" s="137"/>
      <c r="C1154" s="28" t="s">
        <v>179</v>
      </c>
      <c r="D1154" s="30">
        <v>1</v>
      </c>
      <c r="E1154" s="180">
        <v>44530</v>
      </c>
      <c r="F1154" s="181">
        <v>1</v>
      </c>
      <c r="G1154" s="181"/>
    </row>
    <row r="1155" spans="2:7" ht="15" x14ac:dyDescent="0.25">
      <c r="B1155" s="19"/>
      <c r="C1155" s="28" t="s">
        <v>260</v>
      </c>
      <c r="D1155" s="30">
        <v>3</v>
      </c>
      <c r="E1155" s="180">
        <v>44530</v>
      </c>
      <c r="F1155" s="181">
        <v>1</v>
      </c>
      <c r="G1155" s="181" t="s">
        <v>445</v>
      </c>
    </row>
    <row r="1156" spans="2:7" ht="22.5" x14ac:dyDescent="0.25">
      <c r="B1156" s="19"/>
      <c r="C1156" s="31" t="s">
        <v>257</v>
      </c>
      <c r="D1156" s="30">
        <v>3</v>
      </c>
      <c r="E1156" s="180">
        <v>44530</v>
      </c>
      <c r="F1156" s="181">
        <v>1</v>
      </c>
      <c r="G1156" s="181"/>
    </row>
    <row r="1157" spans="2:7" ht="22.5" x14ac:dyDescent="0.25">
      <c r="B1157" s="19"/>
      <c r="C1157" s="31" t="s">
        <v>33</v>
      </c>
      <c r="D1157" s="30">
        <v>3</v>
      </c>
      <c r="E1157" s="180">
        <v>44530</v>
      </c>
      <c r="F1157" s="181">
        <v>1</v>
      </c>
      <c r="G1157" s="181"/>
    </row>
    <row r="1158" spans="2:7" ht="22.5" x14ac:dyDescent="0.25">
      <c r="B1158" s="19"/>
      <c r="C1158" s="31" t="s">
        <v>34</v>
      </c>
      <c r="D1158" s="30">
        <v>8</v>
      </c>
      <c r="E1158" s="180">
        <v>44530</v>
      </c>
      <c r="F1158" s="181">
        <v>1</v>
      </c>
      <c r="G1158" s="181"/>
    </row>
    <row r="1159" spans="2:7" ht="15" x14ac:dyDescent="0.25">
      <c r="B1159" s="19"/>
      <c r="C1159" s="31" t="s">
        <v>341</v>
      </c>
      <c r="D1159" s="30">
        <v>1</v>
      </c>
      <c r="E1159" s="180">
        <v>44530</v>
      </c>
      <c r="F1159" s="181">
        <v>1</v>
      </c>
      <c r="G1159" s="181"/>
    </row>
    <row r="1160" spans="2:7" ht="15" x14ac:dyDescent="0.25">
      <c r="B1160" s="19"/>
      <c r="C1160" s="31" t="s">
        <v>381</v>
      </c>
      <c r="D1160" s="30">
        <v>1</v>
      </c>
      <c r="E1160" s="180">
        <v>44530</v>
      </c>
      <c r="F1160" s="181">
        <v>1</v>
      </c>
      <c r="G1160" s="181"/>
    </row>
    <row r="1161" spans="2:7" ht="15" x14ac:dyDescent="0.25">
      <c r="B1161" s="19"/>
      <c r="C1161" s="31" t="s">
        <v>274</v>
      </c>
      <c r="D1161" s="30">
        <v>8</v>
      </c>
      <c r="E1161" s="180">
        <v>44530</v>
      </c>
      <c r="F1161" s="181">
        <v>1</v>
      </c>
      <c r="G1161" s="181"/>
    </row>
    <row r="1162" spans="2:7" ht="15" x14ac:dyDescent="0.25">
      <c r="B1162" s="19"/>
      <c r="C1162" s="31" t="s">
        <v>275</v>
      </c>
      <c r="D1162" s="30">
        <v>5</v>
      </c>
      <c r="E1162" s="180">
        <v>44530</v>
      </c>
      <c r="F1162" s="181">
        <v>1</v>
      </c>
      <c r="G1162" s="181"/>
    </row>
    <row r="1163" spans="2:7" ht="15" x14ac:dyDescent="0.25">
      <c r="B1163" s="19"/>
      <c r="C1163" s="31" t="s">
        <v>273</v>
      </c>
      <c r="D1163" s="30">
        <v>1</v>
      </c>
      <c r="E1163" s="180">
        <v>44530</v>
      </c>
      <c r="F1163" s="181">
        <v>1</v>
      </c>
      <c r="G1163" s="181"/>
    </row>
    <row r="1164" spans="2:7" s="65" customFormat="1" ht="12.75" x14ac:dyDescent="0.2">
      <c r="B1164" s="86"/>
      <c r="C1164" s="98" t="s">
        <v>3</v>
      </c>
      <c r="D1164" s="99">
        <f>SUM(D1154:D1163)</f>
        <v>34</v>
      </c>
      <c r="F1164" s="194"/>
      <c r="G1164" s="194"/>
    </row>
    <row r="1165" spans="2:7" ht="15" x14ac:dyDescent="0.25">
      <c r="B1165" s="19"/>
      <c r="C1165" s="31" t="s">
        <v>46</v>
      </c>
      <c r="D1165" s="30">
        <v>1</v>
      </c>
      <c r="E1165" s="180">
        <v>44530</v>
      </c>
      <c r="F1165" s="181">
        <v>1</v>
      </c>
      <c r="G1165" s="181"/>
    </row>
    <row r="1166" spans="2:7" ht="22.5" x14ac:dyDescent="0.25">
      <c r="B1166" s="19"/>
      <c r="C1166" s="31" t="s">
        <v>179</v>
      </c>
      <c r="D1166" s="30">
        <v>1</v>
      </c>
      <c r="E1166" s="180">
        <v>44530</v>
      </c>
      <c r="F1166" s="181">
        <v>1</v>
      </c>
      <c r="G1166" s="181"/>
    </row>
    <row r="1167" spans="2:7" s="20" customFormat="1" ht="15" x14ac:dyDescent="0.25">
      <c r="B1167" s="100"/>
      <c r="C1167" s="28" t="s">
        <v>260</v>
      </c>
      <c r="D1167" s="30">
        <v>2</v>
      </c>
      <c r="E1167" s="180">
        <v>44530</v>
      </c>
      <c r="F1167" s="186">
        <v>1</v>
      </c>
      <c r="G1167" s="186"/>
    </row>
    <row r="1168" spans="2:7" s="139" customFormat="1" ht="22.5" x14ac:dyDescent="0.25">
      <c r="B1168" s="100"/>
      <c r="C1168" s="32" t="s">
        <v>351</v>
      </c>
      <c r="D1168" s="30">
        <v>1</v>
      </c>
      <c r="E1168" s="180">
        <v>44530</v>
      </c>
      <c r="F1168" s="197">
        <v>1</v>
      </c>
      <c r="G1168" s="197"/>
    </row>
    <row r="1169" spans="2:7" ht="15" x14ac:dyDescent="0.25">
      <c r="B1169" s="19"/>
      <c r="C1169" s="31" t="s">
        <v>222</v>
      </c>
      <c r="D1169" s="30">
        <v>1</v>
      </c>
      <c r="E1169" s="180">
        <v>44530</v>
      </c>
      <c r="F1169" s="181">
        <v>1</v>
      </c>
      <c r="G1169" s="181"/>
    </row>
    <row r="1170" spans="2:7" ht="15" x14ac:dyDescent="0.25">
      <c r="B1170" s="19"/>
      <c r="C1170" s="31" t="s">
        <v>274</v>
      </c>
      <c r="D1170" s="30">
        <v>10</v>
      </c>
      <c r="E1170" s="180">
        <v>44530</v>
      </c>
      <c r="F1170" s="181">
        <v>1</v>
      </c>
      <c r="G1170" s="181"/>
    </row>
    <row r="1171" spans="2:7" s="21" customFormat="1" ht="15" x14ac:dyDescent="0.25">
      <c r="B1171" s="19"/>
      <c r="C1171" s="32" t="s">
        <v>275</v>
      </c>
      <c r="D1171" s="39">
        <v>10</v>
      </c>
      <c r="E1171" s="180">
        <v>44530</v>
      </c>
      <c r="F1171" s="184">
        <v>1</v>
      </c>
      <c r="G1171" s="184"/>
    </row>
    <row r="1172" spans="2:7" ht="15" x14ac:dyDescent="0.25">
      <c r="B1172" s="19"/>
      <c r="C1172" s="31" t="s">
        <v>273</v>
      </c>
      <c r="D1172" s="30">
        <v>1</v>
      </c>
      <c r="E1172" s="180">
        <v>44530</v>
      </c>
      <c r="F1172" s="181">
        <v>1</v>
      </c>
      <c r="G1172" s="181"/>
    </row>
    <row r="1173" spans="2:7" s="65" customFormat="1" ht="12.75" x14ac:dyDescent="0.2">
      <c r="B1173" s="86"/>
      <c r="C1173" s="98" t="s">
        <v>3</v>
      </c>
      <c r="D1173" s="99">
        <f>SUM(D1165:D1172)</f>
        <v>27</v>
      </c>
      <c r="F1173" s="194"/>
      <c r="G1173" s="194"/>
    </row>
    <row r="1174" spans="2:7" ht="15.75" customHeight="1" x14ac:dyDescent="0.25">
      <c r="B1174" s="145" t="s">
        <v>48</v>
      </c>
      <c r="C1174" s="146"/>
      <c r="D1174" s="146"/>
      <c r="F1174" s="181"/>
      <c r="G1174" s="181"/>
    </row>
    <row r="1175" spans="2:7" s="20" customFormat="1" ht="15" x14ac:dyDescent="0.25">
      <c r="B1175" s="100"/>
      <c r="C1175" s="28" t="s">
        <v>260</v>
      </c>
      <c r="D1175" s="30">
        <v>1</v>
      </c>
      <c r="E1175" s="180">
        <v>44530</v>
      </c>
      <c r="F1175" s="186">
        <v>1</v>
      </c>
      <c r="G1175" s="186"/>
    </row>
    <row r="1176" spans="2:7" s="20" customFormat="1" ht="22.5" x14ac:dyDescent="0.25">
      <c r="B1176" s="100"/>
      <c r="C1176" s="31" t="s">
        <v>257</v>
      </c>
      <c r="D1176" s="30">
        <v>1</v>
      </c>
      <c r="E1176" s="180">
        <v>44530</v>
      </c>
      <c r="F1176" s="186">
        <v>1</v>
      </c>
      <c r="G1176" s="186"/>
    </row>
    <row r="1177" spans="2:7" s="20" customFormat="1" ht="22.5" x14ac:dyDescent="0.25">
      <c r="B1177" s="100"/>
      <c r="C1177" s="31" t="s">
        <v>33</v>
      </c>
      <c r="D1177" s="30">
        <v>4</v>
      </c>
      <c r="E1177" s="180">
        <v>44530</v>
      </c>
      <c r="F1177" s="186">
        <v>1</v>
      </c>
      <c r="G1177" s="186"/>
    </row>
    <row r="1178" spans="2:7" ht="15" x14ac:dyDescent="0.25">
      <c r="B1178" s="19"/>
      <c r="C1178" s="31" t="s">
        <v>274</v>
      </c>
      <c r="D1178" s="30">
        <v>6</v>
      </c>
      <c r="E1178" s="180">
        <v>44530</v>
      </c>
      <c r="F1178" s="181">
        <v>1</v>
      </c>
      <c r="G1178" s="181"/>
    </row>
    <row r="1179" spans="2:7" ht="15" x14ac:dyDescent="0.25">
      <c r="B1179" s="19"/>
      <c r="C1179" s="31" t="s">
        <v>275</v>
      </c>
      <c r="D1179" s="30">
        <v>4</v>
      </c>
      <c r="E1179" s="180">
        <v>44530</v>
      </c>
      <c r="F1179" s="181">
        <v>1</v>
      </c>
      <c r="G1179" s="181"/>
    </row>
    <row r="1180" spans="2:7" s="65" customFormat="1" ht="12.75" x14ac:dyDescent="0.2">
      <c r="B1180" s="86"/>
      <c r="C1180" s="98" t="s">
        <v>3</v>
      </c>
      <c r="D1180" s="99">
        <f>SUM(D1175:D1179)</f>
        <v>16</v>
      </c>
      <c r="F1180" s="194"/>
      <c r="G1180" s="194"/>
    </row>
    <row r="1181" spans="2:7" ht="15.75" customHeight="1" x14ac:dyDescent="0.25">
      <c r="B1181" s="145" t="s">
        <v>57</v>
      </c>
      <c r="C1181" s="146"/>
      <c r="D1181" s="146"/>
      <c r="F1181" s="181"/>
      <c r="G1181" s="181"/>
    </row>
    <row r="1182" spans="2:7" s="20" customFormat="1" ht="15" x14ac:dyDescent="0.25">
      <c r="B1182" s="100"/>
      <c r="C1182" s="28" t="s">
        <v>260</v>
      </c>
      <c r="D1182" s="30">
        <v>1</v>
      </c>
      <c r="E1182" s="180">
        <v>44530</v>
      </c>
      <c r="F1182" s="186">
        <v>1</v>
      </c>
      <c r="G1182" s="186"/>
    </row>
    <row r="1183" spans="2:7" s="20" customFormat="1" ht="15" x14ac:dyDescent="0.25">
      <c r="B1183" s="100"/>
      <c r="C1183" s="31" t="s">
        <v>274</v>
      </c>
      <c r="D1183" s="30">
        <v>3</v>
      </c>
      <c r="E1183" s="180">
        <v>44530</v>
      </c>
      <c r="F1183" s="186">
        <v>1</v>
      </c>
      <c r="G1183" s="186"/>
    </row>
    <row r="1184" spans="2:7" ht="15" x14ac:dyDescent="0.25">
      <c r="B1184" s="19"/>
      <c r="C1184" s="31" t="s">
        <v>275</v>
      </c>
      <c r="D1184" s="30">
        <v>2</v>
      </c>
      <c r="E1184" s="180">
        <v>44530</v>
      </c>
      <c r="F1184" s="181">
        <v>1</v>
      </c>
      <c r="G1184" s="181"/>
    </row>
    <row r="1185" spans="2:7" s="65" customFormat="1" ht="12.75" x14ac:dyDescent="0.2">
      <c r="B1185" s="86"/>
      <c r="C1185" s="98" t="s">
        <v>3</v>
      </c>
      <c r="D1185" s="95">
        <f>SUM(D1182:D1184)</f>
        <v>6</v>
      </c>
      <c r="F1185" s="194"/>
      <c r="G1185" s="194"/>
    </row>
    <row r="1186" spans="2:7" ht="15.75" customHeight="1" x14ac:dyDescent="0.25">
      <c r="B1186" s="145" t="s">
        <v>268</v>
      </c>
      <c r="C1186" s="146"/>
      <c r="D1186" s="146"/>
      <c r="F1186" s="181"/>
      <c r="G1186" s="181"/>
    </row>
    <row r="1187" spans="2:7" s="20" customFormat="1" ht="15" x14ac:dyDescent="0.25">
      <c r="B1187" s="100"/>
      <c r="C1187" s="28" t="s">
        <v>260</v>
      </c>
      <c r="D1187" s="30">
        <v>1</v>
      </c>
      <c r="E1187" s="180">
        <v>44530</v>
      </c>
      <c r="F1187" s="186">
        <v>1</v>
      </c>
      <c r="G1187" s="186"/>
    </row>
    <row r="1188" spans="2:7" s="20" customFormat="1" ht="15" x14ac:dyDescent="0.25">
      <c r="B1188" s="100"/>
      <c r="C1188" s="31" t="s">
        <v>274</v>
      </c>
      <c r="D1188" s="30">
        <v>4</v>
      </c>
      <c r="E1188" s="180">
        <v>44530</v>
      </c>
      <c r="F1188" s="186">
        <v>1</v>
      </c>
      <c r="G1188" s="186"/>
    </row>
    <row r="1189" spans="2:7" ht="15" x14ac:dyDescent="0.25">
      <c r="B1189" s="19"/>
      <c r="C1189" s="31" t="s">
        <v>275</v>
      </c>
      <c r="D1189" s="30">
        <v>3</v>
      </c>
      <c r="E1189" s="180">
        <v>44530</v>
      </c>
      <c r="F1189" s="181">
        <v>1</v>
      </c>
      <c r="G1189" s="181"/>
    </row>
    <row r="1190" spans="2:7" s="65" customFormat="1" ht="12.75" x14ac:dyDescent="0.2">
      <c r="B1190" s="86"/>
      <c r="C1190" s="98" t="s">
        <v>3</v>
      </c>
      <c r="D1190" s="99">
        <f>SUM(D1187:D1189)</f>
        <v>8</v>
      </c>
      <c r="F1190" s="194"/>
      <c r="G1190" s="194"/>
    </row>
    <row r="1191" spans="2:7" ht="15.75" customHeight="1" x14ac:dyDescent="0.25">
      <c r="B1191" s="145" t="s">
        <v>53</v>
      </c>
      <c r="C1191" s="146"/>
      <c r="D1191" s="146"/>
      <c r="F1191" s="181"/>
      <c r="G1191" s="181"/>
    </row>
    <row r="1192" spans="2:7" s="20" customFormat="1" ht="15" customHeight="1" x14ac:dyDescent="0.25">
      <c r="B1192" s="100"/>
      <c r="C1192" s="31" t="s">
        <v>122</v>
      </c>
      <c r="D1192" s="30">
        <v>1</v>
      </c>
      <c r="E1192" s="180">
        <v>44530</v>
      </c>
      <c r="F1192" s="186">
        <v>1</v>
      </c>
      <c r="G1192" s="186"/>
    </row>
    <row r="1193" spans="2:7" s="20" customFormat="1" ht="15" customHeight="1" x14ac:dyDescent="0.25">
      <c r="B1193" s="100"/>
      <c r="C1193" s="31" t="s">
        <v>65</v>
      </c>
      <c r="D1193" s="30">
        <v>2</v>
      </c>
      <c r="E1193" s="180">
        <v>44530</v>
      </c>
      <c r="F1193" s="186">
        <v>1</v>
      </c>
      <c r="G1193" s="186" t="s">
        <v>445</v>
      </c>
    </row>
    <row r="1194" spans="2:7" s="20" customFormat="1" ht="15" customHeight="1" x14ac:dyDescent="0.25">
      <c r="B1194" s="100"/>
      <c r="C1194" s="31" t="s">
        <v>311</v>
      </c>
      <c r="D1194" s="30">
        <v>1</v>
      </c>
      <c r="E1194" s="180">
        <v>44530</v>
      </c>
      <c r="F1194" s="186">
        <v>1</v>
      </c>
      <c r="G1194" s="186"/>
    </row>
    <row r="1195" spans="2:7" s="20" customFormat="1" ht="15" customHeight="1" x14ac:dyDescent="0.25">
      <c r="B1195" s="100"/>
      <c r="C1195" s="31" t="s">
        <v>246</v>
      </c>
      <c r="D1195" s="30">
        <v>1</v>
      </c>
      <c r="E1195" s="180">
        <v>44530</v>
      </c>
      <c r="F1195" s="186">
        <v>1</v>
      </c>
      <c r="G1195" s="186"/>
    </row>
    <row r="1196" spans="2:7" s="20" customFormat="1" ht="15" customHeight="1" x14ac:dyDescent="0.25">
      <c r="B1196" s="100"/>
      <c r="C1196" s="31" t="s">
        <v>274</v>
      </c>
      <c r="D1196" s="30">
        <v>8</v>
      </c>
      <c r="E1196" s="180">
        <v>44530</v>
      </c>
      <c r="F1196" s="186">
        <v>1</v>
      </c>
      <c r="G1196" s="186"/>
    </row>
    <row r="1197" spans="2:7" s="20" customFormat="1" ht="15" customHeight="1" x14ac:dyDescent="0.25">
      <c r="B1197" s="100"/>
      <c r="C1197" s="31" t="s">
        <v>274</v>
      </c>
      <c r="D1197" s="30">
        <v>4</v>
      </c>
      <c r="E1197" s="180">
        <v>44530</v>
      </c>
      <c r="F1197" s="186">
        <v>1</v>
      </c>
      <c r="G1197" s="186"/>
    </row>
    <row r="1198" spans="2:7" s="20" customFormat="1" ht="15" customHeight="1" x14ac:dyDescent="0.25">
      <c r="B1198" s="100"/>
      <c r="C1198" s="31" t="s">
        <v>275</v>
      </c>
      <c r="D1198" s="30">
        <v>2</v>
      </c>
      <c r="E1198" s="180">
        <v>44530</v>
      </c>
      <c r="F1198" s="186">
        <v>1</v>
      </c>
      <c r="G1198" s="186"/>
    </row>
    <row r="1199" spans="2:7" s="20" customFormat="1" ht="15" customHeight="1" x14ac:dyDescent="0.25">
      <c r="B1199" s="100"/>
      <c r="C1199" s="31" t="s">
        <v>275</v>
      </c>
      <c r="D1199" s="30">
        <v>1</v>
      </c>
      <c r="E1199" s="180">
        <v>44530</v>
      </c>
      <c r="F1199" s="186">
        <v>1</v>
      </c>
      <c r="G1199" s="186"/>
    </row>
    <row r="1200" spans="2:7" s="20" customFormat="1" ht="15" customHeight="1" x14ac:dyDescent="0.25">
      <c r="B1200" s="100"/>
      <c r="C1200" s="31" t="s">
        <v>312</v>
      </c>
      <c r="D1200" s="30">
        <v>1</v>
      </c>
      <c r="E1200" s="180">
        <v>44530</v>
      </c>
      <c r="F1200" s="186">
        <v>1</v>
      </c>
      <c r="G1200" s="186"/>
    </row>
    <row r="1201" spans="2:7" s="65" customFormat="1" ht="15" customHeight="1" x14ac:dyDescent="0.2">
      <c r="B1201" s="86"/>
      <c r="C1201" s="98" t="s">
        <v>3</v>
      </c>
      <c r="D1201" s="99">
        <f>SUM(D1192:D1200)</f>
        <v>21</v>
      </c>
      <c r="F1201" s="194"/>
      <c r="G1201" s="194"/>
    </row>
    <row r="1202" spans="2:7" ht="15.75" customHeight="1" x14ac:dyDescent="0.25">
      <c r="B1202" s="145" t="s">
        <v>288</v>
      </c>
      <c r="C1202" s="146"/>
      <c r="D1202" s="146"/>
      <c r="F1202" s="181"/>
      <c r="G1202" s="181"/>
    </row>
    <row r="1203" spans="2:7" s="20" customFormat="1" ht="15" x14ac:dyDescent="0.25">
      <c r="B1203" s="100"/>
      <c r="C1203" s="31" t="s">
        <v>65</v>
      </c>
      <c r="D1203" s="30">
        <v>1</v>
      </c>
      <c r="E1203" s="180">
        <v>44530</v>
      </c>
      <c r="F1203" s="186">
        <v>1</v>
      </c>
      <c r="G1203" s="186"/>
    </row>
    <row r="1204" spans="2:7" s="20" customFormat="1" ht="15" x14ac:dyDescent="0.25">
      <c r="B1204" s="100"/>
      <c r="C1204" s="28" t="s">
        <v>222</v>
      </c>
      <c r="D1204" s="30">
        <v>1</v>
      </c>
      <c r="E1204" s="180">
        <v>44530</v>
      </c>
      <c r="F1204" s="186">
        <v>1</v>
      </c>
      <c r="G1204" s="186"/>
    </row>
    <row r="1205" spans="2:7" s="20" customFormat="1" ht="15" x14ac:dyDescent="0.25">
      <c r="B1205" s="100"/>
      <c r="C1205" s="31" t="s">
        <v>274</v>
      </c>
      <c r="D1205" s="30">
        <v>6</v>
      </c>
      <c r="E1205" s="180">
        <v>44530</v>
      </c>
      <c r="F1205" s="186">
        <v>1</v>
      </c>
      <c r="G1205" s="186"/>
    </row>
    <row r="1206" spans="2:7" s="20" customFormat="1" ht="15" x14ac:dyDescent="0.25">
      <c r="B1206" s="100"/>
      <c r="C1206" s="32" t="s">
        <v>275</v>
      </c>
      <c r="D1206" s="30">
        <v>1</v>
      </c>
      <c r="E1206" s="180">
        <v>44530</v>
      </c>
      <c r="F1206" s="186">
        <v>1</v>
      </c>
      <c r="G1206" s="186"/>
    </row>
    <row r="1207" spans="2:7" s="20" customFormat="1" ht="15" x14ac:dyDescent="0.25">
      <c r="B1207" s="100"/>
      <c r="C1207" s="31" t="s">
        <v>313</v>
      </c>
      <c r="D1207" s="30">
        <v>1</v>
      </c>
      <c r="E1207" s="180">
        <v>44530</v>
      </c>
      <c r="F1207" s="186">
        <v>1</v>
      </c>
      <c r="G1207" s="186"/>
    </row>
    <row r="1208" spans="2:7" s="65" customFormat="1" ht="12.75" x14ac:dyDescent="0.2">
      <c r="B1208" s="86"/>
      <c r="C1208" s="98" t="s">
        <v>3</v>
      </c>
      <c r="D1208" s="99">
        <f>SUM(D1203:D1207)</f>
        <v>10</v>
      </c>
      <c r="F1208" s="194"/>
      <c r="G1208" s="194"/>
    </row>
    <row r="1209" spans="2:7" ht="15.75" customHeight="1" x14ac:dyDescent="0.25">
      <c r="B1209" s="145" t="s">
        <v>277</v>
      </c>
      <c r="C1209" s="146"/>
      <c r="D1209" s="146"/>
      <c r="F1209" s="181"/>
      <c r="G1209" s="181"/>
    </row>
    <row r="1210" spans="2:7" s="20" customFormat="1" ht="15" x14ac:dyDescent="0.25">
      <c r="B1210" s="100"/>
      <c r="C1210" s="28" t="s">
        <v>65</v>
      </c>
      <c r="D1210" s="30">
        <v>1</v>
      </c>
      <c r="E1210" s="180">
        <v>44530</v>
      </c>
      <c r="F1210" s="186">
        <v>1</v>
      </c>
      <c r="G1210" s="186"/>
    </row>
    <row r="1211" spans="2:7" s="20" customFormat="1" ht="15" x14ac:dyDescent="0.25">
      <c r="B1211" s="100"/>
      <c r="C1211" s="28" t="s">
        <v>65</v>
      </c>
      <c r="D1211" s="30">
        <v>1</v>
      </c>
      <c r="E1211" s="180">
        <v>44530</v>
      </c>
      <c r="F1211" s="186">
        <v>1</v>
      </c>
      <c r="G1211" s="186"/>
    </row>
    <row r="1212" spans="2:7" s="20" customFormat="1" ht="15" x14ac:dyDescent="0.25">
      <c r="B1212" s="100"/>
      <c r="C1212" s="28" t="s">
        <v>222</v>
      </c>
      <c r="D1212" s="30">
        <v>1</v>
      </c>
      <c r="E1212" s="180">
        <v>44530</v>
      </c>
      <c r="F1212" s="186">
        <v>1</v>
      </c>
      <c r="G1212" s="186"/>
    </row>
    <row r="1213" spans="2:7" s="20" customFormat="1" ht="15" x14ac:dyDescent="0.25">
      <c r="B1213" s="100"/>
      <c r="C1213" s="28" t="s">
        <v>274</v>
      </c>
      <c r="D1213" s="30">
        <v>3</v>
      </c>
      <c r="E1213" s="180">
        <v>44530</v>
      </c>
      <c r="F1213" s="186">
        <v>1</v>
      </c>
      <c r="G1213" s="186"/>
    </row>
    <row r="1214" spans="2:7" s="20" customFormat="1" ht="15" x14ac:dyDescent="0.25">
      <c r="B1214" s="100"/>
      <c r="C1214" s="28" t="s">
        <v>274</v>
      </c>
      <c r="D1214" s="30">
        <v>5</v>
      </c>
      <c r="E1214" s="180">
        <v>44530</v>
      </c>
      <c r="F1214" s="186">
        <v>1</v>
      </c>
      <c r="G1214" s="186"/>
    </row>
    <row r="1215" spans="2:7" s="20" customFormat="1" ht="15" x14ac:dyDescent="0.25">
      <c r="B1215" s="100"/>
      <c r="C1215" s="31" t="s">
        <v>275</v>
      </c>
      <c r="D1215" s="30">
        <v>1</v>
      </c>
      <c r="E1215" s="180">
        <v>44530</v>
      </c>
      <c r="F1215" s="186">
        <v>1</v>
      </c>
      <c r="G1215" s="186"/>
    </row>
    <row r="1216" spans="2:7" s="65" customFormat="1" ht="12.75" x14ac:dyDescent="0.2">
      <c r="B1216" s="86"/>
      <c r="C1216" s="98" t="s">
        <v>3</v>
      </c>
      <c r="D1216" s="99">
        <f>SUM(D1210:D1215)</f>
        <v>12</v>
      </c>
      <c r="F1216" s="194"/>
      <c r="G1216" s="194"/>
    </row>
    <row r="1217" spans="2:7" ht="18" x14ac:dyDescent="0.25">
      <c r="B1217" s="155" t="s">
        <v>261</v>
      </c>
      <c r="C1217" s="155"/>
      <c r="D1217" s="41" t="e">
        <f>D1133+D1137+D1138+#REF!+D1141+D1152+D1164+D1134+D1173+D1140+D1180+D1185+D1190+D1135+D1136+D1139+D1201+D1208+D1216</f>
        <v>#REF!</v>
      </c>
      <c r="F1217" s="181"/>
      <c r="G1217" s="181"/>
    </row>
    <row r="1218" spans="2:7" ht="105.75" customHeight="1" x14ac:dyDescent="0.25">
      <c r="B1218" s="151" t="s">
        <v>154</v>
      </c>
      <c r="C1218" s="152"/>
      <c r="D1218" s="152"/>
      <c r="F1218" s="181"/>
      <c r="G1218" s="181"/>
    </row>
    <row r="1219" spans="2:7" ht="15" x14ac:dyDescent="0.25">
      <c r="B1219" s="19"/>
      <c r="C1219" s="31" t="s">
        <v>122</v>
      </c>
      <c r="D1219" s="30">
        <v>1</v>
      </c>
      <c r="E1219" s="180">
        <v>44530</v>
      </c>
      <c r="F1219" s="181">
        <v>1</v>
      </c>
      <c r="G1219" s="181"/>
    </row>
    <row r="1220" spans="2:7" ht="15" x14ac:dyDescent="0.25">
      <c r="B1220" s="19"/>
      <c r="C1220" s="31" t="s">
        <v>188</v>
      </c>
      <c r="D1220" s="30">
        <v>1</v>
      </c>
      <c r="E1220" s="180">
        <v>44530</v>
      </c>
      <c r="F1220" s="181">
        <v>1</v>
      </c>
      <c r="G1220" s="181"/>
    </row>
    <row r="1221" spans="2:7" ht="15" x14ac:dyDescent="0.25">
      <c r="B1221" s="47"/>
      <c r="C1221" s="31" t="s">
        <v>269</v>
      </c>
      <c r="D1221" s="30">
        <v>1</v>
      </c>
      <c r="E1221" s="180">
        <v>44530</v>
      </c>
      <c r="F1221" s="181">
        <v>1</v>
      </c>
      <c r="G1221" s="181"/>
    </row>
    <row r="1222" spans="2:7" ht="15" x14ac:dyDescent="0.25">
      <c r="B1222" s="47"/>
      <c r="C1222" s="31" t="s">
        <v>441</v>
      </c>
      <c r="D1222" s="30">
        <v>0.5</v>
      </c>
      <c r="E1222" s="180">
        <v>44530</v>
      </c>
      <c r="F1222" s="181">
        <v>1</v>
      </c>
      <c r="G1222" s="181"/>
    </row>
    <row r="1223" spans="2:7" ht="15" x14ac:dyDescent="0.25">
      <c r="B1223" s="47"/>
      <c r="C1223" s="42" t="s">
        <v>325</v>
      </c>
      <c r="D1223" s="30">
        <v>0.5</v>
      </c>
      <c r="E1223" s="180">
        <v>44530</v>
      </c>
      <c r="F1223" s="181">
        <v>1</v>
      </c>
      <c r="G1223" s="181"/>
    </row>
    <row r="1224" spans="2:7" s="21" customFormat="1" ht="22.5" x14ac:dyDescent="0.25">
      <c r="B1224" s="47"/>
      <c r="C1224" s="43" t="s">
        <v>328</v>
      </c>
      <c r="D1224" s="39">
        <v>1</v>
      </c>
      <c r="E1224" s="180">
        <v>44530</v>
      </c>
      <c r="F1224" s="184">
        <v>1</v>
      </c>
      <c r="G1224" s="184"/>
    </row>
    <row r="1225" spans="2:7" s="21" customFormat="1" ht="15" customHeight="1" x14ac:dyDescent="0.25">
      <c r="B1225" s="47"/>
      <c r="C1225" s="43" t="s">
        <v>432</v>
      </c>
      <c r="D1225" s="39">
        <v>2</v>
      </c>
      <c r="E1225" s="180">
        <v>44530</v>
      </c>
      <c r="F1225" s="184">
        <v>1</v>
      </c>
      <c r="G1225" s="184" t="s">
        <v>445</v>
      </c>
    </row>
    <row r="1226" spans="2:7" ht="18" x14ac:dyDescent="0.25">
      <c r="B1226" s="149" t="s">
        <v>156</v>
      </c>
      <c r="C1226" s="156"/>
      <c r="D1226" s="40">
        <f>SUM(D1219:D1225)</f>
        <v>7</v>
      </c>
      <c r="E1226" s="198" t="s">
        <v>448</v>
      </c>
      <c r="F1226" s="199">
        <f>SUM(F1:F1225)</f>
        <v>949</v>
      </c>
      <c r="G1226" s="199">
        <v>77</v>
      </c>
    </row>
    <row r="1227" spans="2:7" s="22" customFormat="1" ht="21" x14ac:dyDescent="0.35">
      <c r="B1227" s="153" t="s">
        <v>242</v>
      </c>
      <c r="C1227" s="154"/>
      <c r="D1227" s="80" t="e">
        <f>D100+D321+D503+D619+D720+D767+D961+D972+D999+D1006+D1045+D1067+D1081+D1091+D1131+D1217+D1226+D835</f>
        <v>#REF!</v>
      </c>
    </row>
    <row r="1228" spans="2:7" s="18" customFormat="1" ht="16.5" customHeight="1" x14ac:dyDescent="0.25">
      <c r="B1228" s="6"/>
      <c r="C1228" s="111"/>
      <c r="D1228" s="55"/>
    </row>
    <row r="1229" spans="2:7" ht="27.75" customHeight="1" x14ac:dyDescent="0.25">
      <c r="B1229" s="10"/>
      <c r="C1229" s="112"/>
      <c r="D1229" s="69"/>
    </row>
    <row r="1230" spans="2:7" ht="27.75" customHeight="1" x14ac:dyDescent="0.25">
      <c r="B1230" s="17"/>
      <c r="D1230" s="105"/>
    </row>
    <row r="1232" spans="2:7" ht="27.75" customHeight="1" x14ac:dyDescent="0.25">
      <c r="D1232" s="69"/>
    </row>
  </sheetData>
  <autoFilter ref="C18:G1227"/>
  <customSheetViews>
    <customSheetView guid="{5F4058A7-B1E9-4A8B-8575-268D35DA2E9C}" showPageBreaks="1" fitToPage="1" printArea="1" hiddenRows="1" hiddenColumns="1" topLeftCell="A1814">
      <selection activeCell="A1837" sqref="A1837:XFD1837"/>
      <rowBreaks count="24" manualBreakCount="24">
        <brk id="27" max="15" man="1"/>
        <brk id="681" max="13" man="1"/>
        <brk id="747" max="13" man="1"/>
        <brk id="817" max="13" man="1"/>
        <brk id="925" max="13" man="1"/>
        <brk id="992" max="13" man="1"/>
        <brk id="559" max="13" man="1"/>
        <brk id="1090" max="13" man="1"/>
        <brk id="1281" max="13" man="1"/>
        <brk id="1297" max="13" man="1"/>
        <brk id="1339" max="13" man="1"/>
        <brk id="1478" max="15" man="1"/>
        <brk id="1501" max="13" man="1"/>
        <brk id="1689" max="13" man="1"/>
        <brk id="1759" max="15" man="1"/>
        <brk id="1831" max="16383" man="1"/>
        <brk id="204" max="13" man="1"/>
        <brk id="1851" max="15" man="1"/>
        <brk id="1927" max="13" man="1"/>
        <brk id="1966" max="16383" man="1"/>
        <brk id="2014" max="13" man="1"/>
        <brk id="2046" max="15" man="1"/>
        <brk id="2078" max="16383" man="1"/>
        <brk id="2266" max="13" man="1"/>
      </rowBreaks>
      <colBreaks count="1" manualBreakCount="1">
        <brk id="17" max="1048575" man="1"/>
      </colBreaks>
      <pageMargins left="0" right="0" top="0" bottom="0" header="0.31496062992125984" footer="0.31496062992125984"/>
      <printOptions horizontalCentered="1"/>
      <pageSetup paperSize="9" scale="35" fitToHeight="30" orientation="portrait" r:id="rId1"/>
    </customSheetView>
    <customSheetView guid="{4723BE33-F3B0-4114-A9E4-E3CC6398DF10}" scale="90" showPageBreaks="1" printArea="1" hiddenRows="1" hiddenColumns="1" topLeftCell="A2607">
      <selection activeCell="C2618" sqref="C2618"/>
      <rowBreaks count="40" manualBreakCount="40">
        <brk id="51" max="13" man="1"/>
        <brk id="101" max="13" man="1"/>
        <brk id="137" max="13" man="1"/>
        <brk id="187" max="13" man="1"/>
        <brk id="305" max="13" man="1"/>
        <brk id="445" max="13" man="1"/>
        <brk id="595" max="13" man="1"/>
        <brk id="690" max="13" man="1"/>
        <brk id="761" max="13" man="1"/>
        <brk id="868" max="13" man="1"/>
        <brk id="917" max="13" man="1"/>
        <brk id="974" max="13" man="1"/>
        <brk id="1088" max="13" man="1"/>
        <brk id="1195" max="13" man="1"/>
        <brk id="1289" max="13" man="1"/>
        <brk id="1354" max="13" man="1"/>
        <brk id="1453" max="13" man="1"/>
        <brk id="1588" max="13" man="1"/>
        <brk id="1660" max="13" man="1"/>
        <brk id="1728" max="13" man="1"/>
        <brk id="1779" max="13" man="1"/>
        <brk id="1845" max="13" man="1"/>
        <brk id="1912" max="13" man="1"/>
        <brk id="1963" max="13" man="1"/>
        <brk id="1996" max="13" man="1"/>
        <brk id="2058" max="13" man="1"/>
        <brk id="2149" max="13" man="1"/>
        <brk id="2204" max="13" man="1"/>
        <brk id="2268" max="13" man="1"/>
        <brk id="2340" max="16383" man="1"/>
        <brk id="2400" max="13" man="1"/>
        <brk id="2461" max="15" man="1"/>
        <brk id="2535" max="13" man="1"/>
        <brk id="2575" max="16383" man="1"/>
        <brk id="2635" max="13" man="1"/>
        <brk id="2674" max="15" man="1"/>
        <brk id="2712" max="16383" man="1"/>
        <brk id="2818" max="13" man="1"/>
        <brk id="2931" max="13" man="1"/>
        <brk id="2997" max="13" man="1"/>
      </rowBreaks>
      <colBreaks count="1" manualBreakCount="1">
        <brk id="16" max="1048575" man="1"/>
      </colBreaks>
      <pageMargins left="0.39370078740157483" right="0.39370078740157483" top="1.1811023622047245" bottom="0.39370078740157483" header="0.31496062992125984" footer="0.31496062992125984"/>
      <printOptions horizontalCentered="1"/>
      <pageSetup paperSize="9" scale="60" fitToHeight="0" orientation="landscape" r:id="rId2"/>
    </customSheetView>
    <customSheetView guid="{39945577-0F7F-475B-9695-A13BBB6CF516}" showPageBreaks="1" fitToPage="1" printArea="1" hiddenRows="1" hiddenColumns="1" topLeftCell="A2050">
      <selection activeCell="C2051" sqref="C2051"/>
      <rowBreaks count="24" manualBreakCount="24">
        <brk id="27" max="15" man="1"/>
        <brk id="682" max="13" man="1"/>
        <brk id="749" max="13" man="1"/>
        <brk id="818" max="17" man="1"/>
        <brk id="926" max="16" man="1"/>
        <brk id="992" max="13" man="1"/>
        <brk id="560" max="13" man="1"/>
        <brk id="1090" max="13" man="1"/>
        <brk id="1282" max="13" man="1"/>
        <brk id="1298" max="13" man="1"/>
        <brk id="1340" max="13" man="1"/>
        <brk id="1487" max="15" man="1"/>
        <brk id="1510" max="16" man="1"/>
        <brk id="1698" max="13" man="1"/>
        <brk id="1768" max="15" man="1"/>
        <brk id="1840" max="16383" man="1"/>
        <brk id="203" max="13" man="1"/>
        <brk id="1860" max="15" man="1"/>
        <brk id="1936" max="13" man="1"/>
        <brk id="1975" max="16383" man="1"/>
        <brk id="2023" max="13" man="1"/>
        <brk id="2055" max="15" man="1"/>
        <brk id="2087" max="16383" man="1"/>
        <brk id="2276" max="16" man="1"/>
      </rowBreaks>
      <colBreaks count="1" manualBreakCount="1">
        <brk id="18" max="1048575" man="1"/>
      </colBreaks>
      <pageMargins left="0" right="0" top="0" bottom="0" header="0.31496062992125984" footer="0.31496062992125984"/>
      <printOptions horizontalCentered="1"/>
      <pageSetup paperSize="9" scale="33" fitToHeight="30" orientation="portrait" r:id="rId3"/>
    </customSheetView>
  </customSheetViews>
  <mergeCells count="82">
    <mergeCell ref="B599:D599"/>
    <mergeCell ref="B610:D610"/>
    <mergeCell ref="B514:D514"/>
    <mergeCell ref="B521:D521"/>
    <mergeCell ref="B526:D526"/>
    <mergeCell ref="B558:D558"/>
    <mergeCell ref="B568:D568"/>
    <mergeCell ref="B579:D579"/>
    <mergeCell ref="B4:C4"/>
    <mergeCell ref="B80:B81"/>
    <mergeCell ref="B73:B79"/>
    <mergeCell ref="B101:D101"/>
    <mergeCell ref="B333:D333"/>
    <mergeCell ref="B39:D39"/>
    <mergeCell ref="B16:D16"/>
    <mergeCell ref="B17:D17"/>
    <mergeCell ref="B28:D28"/>
    <mergeCell ref="B66:B67"/>
    <mergeCell ref="B244:D244"/>
    <mergeCell ref="B247:D247"/>
    <mergeCell ref="B279:D279"/>
    <mergeCell ref="B102:D102"/>
    <mergeCell ref="B107:D107"/>
    <mergeCell ref="B152:D152"/>
    <mergeCell ref="B589:D589"/>
    <mergeCell ref="B114:D114"/>
    <mergeCell ref="B119:D119"/>
    <mergeCell ref="B68:B69"/>
    <mergeCell ref="B629:D629"/>
    <mergeCell ref="B189:D189"/>
    <mergeCell ref="B220:D220"/>
    <mergeCell ref="B539:D539"/>
    <mergeCell ref="B549:D549"/>
    <mergeCell ref="B213:D213"/>
    <mergeCell ref="B342:D342"/>
    <mergeCell ref="B503:C503"/>
    <mergeCell ref="B328:D328"/>
    <mergeCell ref="B384:D384"/>
    <mergeCell ref="B416:D416"/>
    <mergeCell ref="B372:D372"/>
    <mergeCell ref="B35:B36"/>
    <mergeCell ref="B70:B72"/>
    <mergeCell ref="B510:D510"/>
    <mergeCell ref="B43:D43"/>
    <mergeCell ref="B83:D83"/>
    <mergeCell ref="B95:D95"/>
    <mergeCell ref="B323:D323"/>
    <mergeCell ref="B100:C100"/>
    <mergeCell ref="B53:D53"/>
    <mergeCell ref="B64:D64"/>
    <mergeCell ref="B400:D400"/>
    <mergeCell ref="B355:D355"/>
    <mergeCell ref="B625:D625"/>
    <mergeCell ref="B637:D637"/>
    <mergeCell ref="B620:D620"/>
    <mergeCell ref="B621:D621"/>
    <mergeCell ref="B747:B748"/>
    <mergeCell ref="B651:D651"/>
    <mergeCell ref="B638:D638"/>
    <mergeCell ref="B645:D645"/>
    <mergeCell ref="B1131:C1131"/>
    <mergeCell ref="B1091:C1091"/>
    <mergeCell ref="B1067:C1067"/>
    <mergeCell ref="B1045:C1045"/>
    <mergeCell ref="B999:C999"/>
    <mergeCell ref="B1006:C1006"/>
    <mergeCell ref="B972:C972"/>
    <mergeCell ref="C15:E15"/>
    <mergeCell ref="B1074:C1074"/>
    <mergeCell ref="B1081:C1081"/>
    <mergeCell ref="B750:B760"/>
    <mergeCell ref="B321:C321"/>
    <mergeCell ref="B322:D322"/>
    <mergeCell ref="B504:D504"/>
    <mergeCell ref="B505:D505"/>
    <mergeCell ref="B429:D429"/>
    <mergeCell ref="B448:D448"/>
    <mergeCell ref="B459:D459"/>
    <mergeCell ref="B471:D471"/>
    <mergeCell ref="B485:D485"/>
    <mergeCell ref="B495:D495"/>
    <mergeCell ref="B619:C619"/>
  </mergeCells>
  <printOptions horizontalCentered="1"/>
  <pageMargins left="0" right="0" top="0" bottom="0" header="0.31496062992125984" footer="0.31496062992125984"/>
  <pageSetup paperSize="9" scale="33" fitToHeight="30" orientation="portrait" r:id="rId4"/>
  <rowBreaks count="13" manualBreakCount="13">
    <brk id="26" min="1" max="16" man="1"/>
    <brk id="332" min="1" max="14" man="1"/>
    <brk id="371" min="1" max="14" man="1"/>
    <brk id="398" min="1" max="18" man="1"/>
    <brk id="428" min="1" max="17" man="1"/>
    <brk id="296" min="1" max="14" man="1"/>
    <brk id="494" min="1" max="14" man="1"/>
    <brk id="645" min="1" max="14" man="1"/>
    <brk id="738" min="1" max="16" man="1"/>
    <brk id="749" min="1" max="17" man="1"/>
    <brk id="959" min="1" max="16" man="1"/>
    <brk id="1046" max="16383" man="1"/>
    <brk id="11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0:O64"/>
  <sheetViews>
    <sheetView topLeftCell="A34" workbookViewId="0">
      <selection activeCell="J50" sqref="J50"/>
    </sheetView>
  </sheetViews>
  <sheetFormatPr defaultRowHeight="15" x14ac:dyDescent="0.25"/>
  <cols>
    <col min="3" max="3" width="11.28515625" customWidth="1"/>
    <col min="4" max="4" width="12.7109375" customWidth="1"/>
  </cols>
  <sheetData>
    <row r="50" spans="2:15" x14ac:dyDescent="0.25">
      <c r="B50" s="140"/>
      <c r="C50" s="140"/>
      <c r="D50" s="140"/>
      <c r="E50" s="140"/>
      <c r="F50" s="140"/>
    </row>
    <row r="51" spans="2:15" x14ac:dyDescent="0.25">
      <c r="B51" s="140"/>
      <c r="C51" s="140"/>
      <c r="D51" s="140"/>
      <c r="E51" s="140"/>
      <c r="F51" s="140"/>
    </row>
    <row r="52" spans="2:15" x14ac:dyDescent="0.25">
      <c r="B52" s="140"/>
      <c r="C52" s="140"/>
      <c r="D52" s="140"/>
      <c r="E52" s="140"/>
      <c r="F52" s="140"/>
    </row>
    <row r="53" spans="2:15" x14ac:dyDescent="0.25">
      <c r="B53" s="140"/>
      <c r="C53" s="140"/>
      <c r="D53" s="140"/>
      <c r="E53" s="140"/>
      <c r="F53" s="140"/>
    </row>
    <row r="54" spans="2:15" x14ac:dyDescent="0.25">
      <c r="B54" s="140"/>
      <c r="C54" s="140"/>
      <c r="D54" s="140"/>
      <c r="E54" s="140"/>
      <c r="F54" s="140"/>
    </row>
    <row r="55" spans="2:15" x14ac:dyDescent="0.25">
      <c r="B55" s="140"/>
      <c r="C55" s="140"/>
      <c r="D55" s="140"/>
      <c r="E55" s="140"/>
      <c r="F55" s="140"/>
    </row>
    <row r="56" spans="2:15" x14ac:dyDescent="0.25">
      <c r="B56" s="140"/>
      <c r="C56" s="140"/>
      <c r="D56" s="140"/>
      <c r="E56" s="140"/>
      <c r="F56" s="140"/>
      <c r="N56">
        <f>95.24*1.12*1.3*164.33*1.6+6506</f>
        <v>42966.078520320007</v>
      </c>
      <c r="O56">
        <f>N56*0.87</f>
        <v>37380.488312678404</v>
      </c>
    </row>
    <row r="57" spans="2:15" x14ac:dyDescent="0.25">
      <c r="B57" s="140"/>
      <c r="C57" s="140"/>
      <c r="D57" s="140"/>
      <c r="E57" s="140"/>
      <c r="F57" s="140"/>
      <c r="N57">
        <f>106.8*164.33*1.12*1.3*1.6+6506</f>
        <v>47391.514342400005</v>
      </c>
      <c r="O57">
        <f>N57*0.87</f>
        <v>41230.617477888001</v>
      </c>
    </row>
    <row r="58" spans="2:15" x14ac:dyDescent="0.25">
      <c r="B58" s="140"/>
      <c r="C58" s="140"/>
      <c r="D58" s="140"/>
      <c r="E58" s="140"/>
      <c r="F58" s="140"/>
    </row>
    <row r="59" spans="2:15" x14ac:dyDescent="0.25">
      <c r="B59" s="140"/>
      <c r="C59" s="140"/>
      <c r="D59" s="140"/>
      <c r="E59" s="140"/>
      <c r="F59" s="140"/>
    </row>
    <row r="60" spans="2:15" x14ac:dyDescent="0.25">
      <c r="B60" s="140"/>
      <c r="C60" s="140"/>
      <c r="D60" s="140"/>
      <c r="E60" s="140"/>
      <c r="F60" s="140"/>
    </row>
    <row r="61" spans="2:15" x14ac:dyDescent="0.25">
      <c r="B61" s="140"/>
      <c r="C61" s="140"/>
      <c r="D61" s="140"/>
      <c r="E61" s="140"/>
      <c r="F61" s="140"/>
    </row>
    <row r="62" spans="2:15" x14ac:dyDescent="0.25">
      <c r="B62" s="140"/>
      <c r="C62" s="140"/>
      <c r="D62" s="140"/>
      <c r="E62" s="140"/>
      <c r="F62" s="140"/>
    </row>
    <row r="63" spans="2:15" x14ac:dyDescent="0.25">
      <c r="B63" s="140"/>
      <c r="C63" s="140"/>
      <c r="D63" s="140"/>
      <c r="E63" s="140"/>
      <c r="F63" s="140"/>
    </row>
    <row r="64" spans="2:15" x14ac:dyDescent="0.25">
      <c r="B64" s="140"/>
      <c r="C64" s="140"/>
      <c r="D64" s="140"/>
      <c r="E64" s="140"/>
      <c r="F64" s="140"/>
    </row>
  </sheetData>
  <customSheetViews>
    <customSheetView guid="{5F4058A7-B1E9-4A8B-8575-268D35DA2E9C}" topLeftCell="A46">
      <pageMargins left="0.7" right="0.7" top="0.75" bottom="0.75" header="0.3" footer="0.3"/>
    </customSheetView>
    <customSheetView guid="{4723BE33-F3B0-4114-A9E4-E3CC6398DF10}">
      <pageMargins left="0.7" right="0.7" top="0.75" bottom="0.75" header="0.3" footer="0.3"/>
    </customSheetView>
    <customSheetView guid="{39945577-0F7F-475B-9695-A13BBB6CF516}" topLeftCell="A46">
      <selection activeCell="B50" sqref="B50:F6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06042021</vt:lpstr>
      <vt:lpstr>31122019</vt:lpstr>
      <vt:lpstr>'06042021'!Заголовки_для_печати</vt:lpstr>
      <vt:lpstr>'06042021'!Область_печати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Трусова</dc:creator>
  <cp:lastModifiedBy>admins</cp:lastModifiedBy>
  <cp:lastPrinted>2021-06-23T00:39:56Z</cp:lastPrinted>
  <dcterms:created xsi:type="dcterms:W3CDTF">2013-04-10T02:00:38Z</dcterms:created>
  <dcterms:modified xsi:type="dcterms:W3CDTF">2021-08-11T00:46:04Z</dcterms:modified>
</cp:coreProperties>
</file>