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3 г\_Торги\Кровля РСЦ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Лист1!$A$15:$L$40</definedName>
    <definedName name="Должности">Лист3!$B$14:$B$19</definedName>
    <definedName name="единицы">Лист3!$A$3:$A$10</definedName>
    <definedName name="_xlnm.Print_Titles" localSheetId="0">Лист1!$15:$15</definedName>
    <definedName name="_xlnm.Print_Area" localSheetId="0">Лист1!$A$1:$L$45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32" i="5" l="1"/>
  <c r="D29" i="5"/>
  <c r="A32" i="5"/>
  <c r="A29" i="5"/>
  <c r="A30" i="5" s="1"/>
  <c r="D30" i="5"/>
  <c r="K21" i="5"/>
  <c r="D19" i="5"/>
  <c r="G18" i="5" l="1"/>
  <c r="A19" i="5" l="1"/>
  <c r="A20" i="5" s="1"/>
  <c r="A21" i="5" s="1"/>
  <c r="A22" i="5" s="1"/>
  <c r="A24" i="5" s="1"/>
  <c r="A26" i="5" s="1"/>
  <c r="A27" i="5" s="1"/>
  <c r="D20" i="5"/>
  <c r="K20" i="5" s="1"/>
  <c r="A33" i="5" l="1"/>
  <c r="A35" i="5" s="1"/>
  <c r="G19" i="5" l="1"/>
  <c r="D33" i="5" s="1"/>
  <c r="D35" i="5" s="1"/>
  <c r="D24" i="5"/>
  <c r="D21" i="5"/>
  <c r="K25" i="5" l="1"/>
  <c r="K24" i="5"/>
</calcChain>
</file>

<file path=xl/sharedStrings.xml><?xml version="1.0" encoding="utf-8"?>
<sst xmlns="http://schemas.openxmlformats.org/spreadsheetml/2006/main" count="121" uniqueCount="81">
  <si>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</si>
  <si>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</si>
  <si>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</si>
  <si>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</si>
  <si>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</si>
  <si>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</si>
  <si>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</si>
  <si>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</si>
  <si>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</si>
  <si>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</si>
  <si>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</si>
  <si>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</si>
  <si>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</si>
  <si>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</si>
  <si>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</si>
  <si>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</si>
  <si>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</si>
  <si>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</si>
  <si>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</si>
  <si>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</si>
  <si>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</si>
  <si>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</si>
  <si>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</si>
  <si>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</si>
  <si>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</si>
  <si>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</si>
  <si>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</si>
  <si>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</si>
  <si>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</si>
  <si>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</si>
  <si>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</si>
  <si>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</si>
  <si>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</si>
  <si>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</si>
  <si>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</si>
  <si>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</si>
  <si>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(категоря ремонта)</t>
  </si>
  <si>
    <t xml:space="preserve">Инженер по ОЭиРЗиС               </t>
  </si>
  <si>
    <t>УТВЕРЖДАЮ</t>
  </si>
  <si>
    <t>Визы тех.служб ИД:</t>
  </si>
  <si>
    <t>Необходимость проведения данных видов работ подтверждает:</t>
  </si>
  <si>
    <t>Ведущий инженер СЗиС</t>
  </si>
  <si>
    <t>К.Ю. Волкова</t>
  </si>
  <si>
    <t>Потребность в материалах 
не учтенных или замененных в сметных нормах</t>
  </si>
  <si>
    <t>Подрядчик</t>
  </si>
  <si>
    <t>текущий</t>
  </si>
  <si>
    <t>Разборка бетонных выравнивающих стяжек</t>
  </si>
  <si>
    <t>Бетон</t>
  </si>
  <si>
    <t>Раствор готовый кладочный тяжелый цементный</t>
  </si>
  <si>
    <t>Унифлекс ХКП</t>
  </si>
  <si>
    <t>Унифлекс ХПП</t>
  </si>
  <si>
    <t>Устройство кровель плоских из наплавляемых материалов: в два слоя</t>
  </si>
  <si>
    <t>ООО "Байкальская энергетическая компания"</t>
  </si>
  <si>
    <t>Огрунтовка оснований из бетона или раствора под водоизоляционный кровельный ковер: битумной грунтовкой с ее приготовлением</t>
  </si>
  <si>
    <t>Смешанные отходы строительные (без разделения по видам, максимальный класс опасности IV)</t>
  </si>
  <si>
    <t>Разборка покрытий кровель: из рулонных материалов (в два слоя)</t>
  </si>
  <si>
    <t>рулонный материал</t>
  </si>
  <si>
    <t>Условия производства работ: К=1,15 Производство ремонтно-строительных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</t>
  </si>
  <si>
    <t>Директор ТЭЦ-10 филиала</t>
  </si>
  <si>
    <t>________________ Д.В.Васильев</t>
  </si>
  <si>
    <t>"______"________________2023г.</t>
  </si>
  <si>
    <t>Утилизация мусора</t>
  </si>
  <si>
    <t>СЛУЖЕБНО-БЫТОВОЙ КОРПУС РСЦ инв.№ИЭ110064</t>
  </si>
  <si>
    <t>Ремонт кровли. Служебно-бытовой корпус РСЦ.</t>
  </si>
  <si>
    <t xml:space="preserve">  Раздел 1. T1001UYA01UU001US12  СЛУЖЕБНО-БЫТОВОЙ КОРПУС РСЦ инв.№ИЭ110064  Ремонт кровли.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</si>
  <si>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</si>
  <si>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>Битумы нефтяные строительные кровельные БНК-45/190, БНК-40/180</t>
  </si>
  <si>
    <t>Керосин для технических целей</t>
  </si>
  <si>
    <t>Начальник ЦОР</t>
  </si>
  <si>
    <t>Е.В.Коростелев</t>
  </si>
  <si>
    <t>Устройство выравнивающих стяжек: цементно-песчаных толщиной 15 мм (Толщина  40 мм)</t>
  </si>
  <si>
    <t>Устройство выравнивающих стяжек: на каждый 1 мм изменения толщины добавлять или исключать к норме 12-01-017-01  К=25</t>
  </si>
  <si>
    <t>Разборка мелких покрытий и обделок из листовой стали: поясков, сандриков, желобов, отливов, свесов и т.п.</t>
  </si>
  <si>
    <t>сталь оцинкованная</t>
  </si>
  <si>
    <t>лом</t>
  </si>
  <si>
    <t>Устройство мелких покрытий (брандмауэры, парапеты, свесы и т.п.) из листовой оцинкованной стали</t>
  </si>
  <si>
    <t>Сталь листовая оцинкованная, толщина 0,5 мм</t>
  </si>
  <si>
    <t>Лом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</si>
  <si>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</si>
  <si>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Погрузо-разгрузочные работы при автомобильных перевозках: Погрузка мусора строительного с погрузкой вручную</t>
  </si>
  <si>
    <t>Дефектная ведомость (Ведомость объемов работ)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</si>
</sst>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0.0"/>
    <numFmt numFmtId="168" formatCode="0.00000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sz val="9"/>
      <name val="Arial Cyr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3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9" fillId="0" borderId="1">
      <alignment horizontal="center"/>
    </xf>
    <xf numFmtId="0" fontId="4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4" fillId="0" borderId="0"/>
    <xf numFmtId="0" fontId="9" fillId="0" borderId="0">
      <alignment horizontal="right" vertical="top" wrapText="1"/>
    </xf>
    <xf numFmtId="0" fontId="9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9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9" fillId="0" borderId="0"/>
    <xf numFmtId="0" fontId="9" fillId="0" borderId="1">
      <alignment horizontal="center" wrapText="1"/>
    </xf>
    <xf numFmtId="9" fontId="4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4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5" fillId="0" borderId="0"/>
    <xf numFmtId="0" fontId="1" fillId="0" borderId="0"/>
    <xf numFmtId="0" fontId="5" fillId="0" borderId="0"/>
  </cellStyleXfs>
  <cellXfs count="97">
    <xf numFmtId="0" fontId="0" fillId="0" borderId="0" xfId="0"/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left" vertical="top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3" applyFont="1" applyFill="1" applyBorder="1" applyAlignment="1">
      <alignment horizontal="left" vertical="center"/>
    </xf>
    <xf numFmtId="0" fontId="3" fillId="0" borderId="0" xfId="3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vertical="top"/>
    </xf>
    <xf numFmtId="0" fontId="5" fillId="0" borderId="2" xfId="3" applyFont="1" applyFill="1" applyBorder="1" applyAlignment="1">
      <alignment horizontal="center" vertical="center"/>
    </xf>
    <xf numFmtId="0" fontId="5" fillId="0" borderId="0" xfId="0" applyFont="1" applyFill="1" applyAlignment="1"/>
    <xf numFmtId="0" fontId="3" fillId="0" borderId="0" xfId="0" applyFont="1" applyAlignment="1">
      <alignment vertical="top"/>
    </xf>
    <xf numFmtId="0" fontId="5" fillId="0" borderId="0" xfId="0" applyFo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vertical="center"/>
    </xf>
    <xf numFmtId="0" fontId="5" fillId="0" borderId="0" xfId="0" applyFont="1" applyFill="1"/>
    <xf numFmtId="0" fontId="3" fillId="0" borderId="2" xfId="3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4" applyFont="1" applyBorder="1" applyAlignment="1">
      <alignment vertical="center"/>
    </xf>
    <xf numFmtId="0" fontId="6" fillId="0" borderId="0" xfId="7" applyFont="1" applyFill="1" applyAlignment="1">
      <alignment horizontal="right" vertical="center"/>
    </xf>
    <xf numFmtId="0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quotePrefix="1" applyFont="1" applyBorder="1" applyAlignment="1">
      <alignment horizontal="center" vertical="top" wrapText="1"/>
    </xf>
    <xf numFmtId="0" fontId="3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quotePrefix="1" applyNumberFormat="1" applyFont="1" applyBorder="1" applyAlignment="1">
      <alignment horizontal="center" vertical="top" wrapText="1"/>
    </xf>
    <xf numFmtId="0" fontId="3" fillId="0" borderId="2" xfId="0" applyFont="1" applyBorder="1" applyAlignment="1"/>
    <xf numFmtId="16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3" applyFont="1" applyFill="1" applyAlignment="1">
      <alignment horizontal="right" vertical="top"/>
    </xf>
    <xf numFmtId="0" fontId="6" fillId="0" borderId="0" xfId="2" applyFont="1" applyFill="1" applyAlignment="1">
      <alignment horizontal="left" vertical="center"/>
    </xf>
    <xf numFmtId="0" fontId="5" fillId="0" borderId="0" xfId="52" applyFont="1" applyFill="1" applyAlignment="1">
      <alignment horizontal="left" vertical="center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166" fontId="3" fillId="0" borderId="1" xfId="0" applyNumberFormat="1" applyFont="1" applyBorder="1" applyAlignment="1">
      <alignment horizontal="right" vertical="top" wrapText="1"/>
    </xf>
    <xf numFmtId="167" fontId="3" fillId="0" borderId="1" xfId="0" applyNumberFormat="1" applyFont="1" applyBorder="1" applyAlignment="1">
      <alignment horizontal="right" vertical="top"/>
    </xf>
    <xf numFmtId="168" fontId="10" fillId="0" borderId="1" xfId="0" applyNumberFormat="1" applyFont="1" applyBorder="1" applyAlignment="1">
      <alignment horizontal="right" vertical="top"/>
    </xf>
    <xf numFmtId="0" fontId="3" fillId="0" borderId="1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</cellXfs>
  <cellStyles count="53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11" xfId="51"/>
    <cellStyle name="Обычный 2" xfId="2"/>
    <cellStyle name="Обычный 2 2" xfId="50"/>
    <cellStyle name="Обычный 3" xfId="4"/>
    <cellStyle name="Обычный 4" xfId="11"/>
    <cellStyle name="Обычный 4 3" xfId="52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view="pageBreakPreview" zoomScale="80" zoomScaleNormal="100" zoomScaleSheetLayoutView="80" workbookViewId="0">
      <selection activeCell="D27" sqref="D27"/>
    </sheetView>
  </sheetViews>
  <sheetFormatPr defaultRowHeight="12.75" x14ac:dyDescent="0.2"/>
  <cols>
    <col min="1" max="1" width="4.140625" style="25" customWidth="1"/>
    <col min="2" max="2" width="41.5703125" style="25" customWidth="1"/>
    <col min="3" max="3" width="13.7109375" style="25" customWidth="1"/>
    <col min="4" max="4" width="11.42578125" style="25" customWidth="1"/>
    <col min="5" max="5" width="13.7109375" style="25" customWidth="1"/>
    <col min="6" max="6" width="5.5703125" style="25" customWidth="1"/>
    <col min="7" max="7" width="7.28515625" style="25" customWidth="1"/>
    <col min="8" max="8" width="16" style="25" customWidth="1"/>
    <col min="9" max="9" width="27.85546875" style="25" customWidth="1"/>
    <col min="10" max="10" width="5.85546875" style="25" customWidth="1"/>
    <col min="11" max="11" width="8.85546875" style="25" customWidth="1"/>
    <col min="12" max="12" width="10.85546875" style="25" customWidth="1"/>
    <col min="13" max="13" width="13.42578125" style="25" bestFit="1" customWidth="1"/>
    <col min="14" max="14" width="15.140625" style="25" customWidth="1"/>
    <col min="15" max="16384" width="9.140625" style="25"/>
  </cols>
  <sheetData>
    <row r="1" spans="1:14" s="6" customFormat="1" x14ac:dyDescent="0.2">
      <c r="A1" s="73"/>
      <c r="B1" s="1"/>
      <c r="C1" s="2"/>
      <c r="D1" s="3"/>
      <c r="E1" s="4"/>
      <c r="F1" s="5"/>
      <c r="G1" s="5"/>
      <c r="H1" s="5"/>
      <c r="I1" s="5"/>
      <c r="J1" s="7"/>
      <c r="L1" s="49" t="s">
        <v>38</v>
      </c>
      <c r="M1" s="5"/>
      <c r="N1" s="5"/>
    </row>
    <row r="2" spans="1:14" s="6" customFormat="1" x14ac:dyDescent="0.2">
      <c r="A2" s="74"/>
      <c r="B2" s="1"/>
      <c r="C2" s="2"/>
      <c r="D2" s="3"/>
      <c r="E2" s="4"/>
      <c r="F2" s="5"/>
      <c r="G2" s="5"/>
      <c r="H2" s="5"/>
      <c r="I2" s="5"/>
      <c r="J2" s="4"/>
      <c r="L2" s="72" t="s">
        <v>58</v>
      </c>
      <c r="M2" s="5"/>
      <c r="N2" s="8"/>
    </row>
    <row r="3" spans="1:14" s="6" customFormat="1" x14ac:dyDescent="0.2">
      <c r="A3" s="32"/>
      <c r="B3" s="1"/>
      <c r="C3" s="2"/>
      <c r="D3" s="3"/>
      <c r="E3" s="4"/>
      <c r="F3" s="5"/>
      <c r="G3" s="5"/>
      <c r="H3" s="5"/>
      <c r="I3" s="5"/>
      <c r="J3" s="4"/>
      <c r="L3" s="72" t="s">
        <v>52</v>
      </c>
      <c r="M3" s="5"/>
      <c r="N3" s="9"/>
    </row>
    <row r="4" spans="1:14" s="6" customFormat="1" ht="19.5" customHeight="1" x14ac:dyDescent="0.2">
      <c r="A4" s="75"/>
      <c r="B4" s="1"/>
      <c r="C4" s="2"/>
      <c r="D4" s="3"/>
      <c r="E4" s="4"/>
      <c r="F4" s="5"/>
      <c r="G4" s="5"/>
      <c r="H4" s="5"/>
      <c r="I4" s="69"/>
      <c r="J4" s="70"/>
      <c r="K4" s="23"/>
      <c r="L4" s="69" t="s">
        <v>59</v>
      </c>
      <c r="M4" s="5"/>
      <c r="N4" s="5"/>
    </row>
    <row r="5" spans="1:14" s="6" customFormat="1" x14ac:dyDescent="0.2">
      <c r="A5" s="76"/>
      <c r="B5" s="47"/>
      <c r="C5" s="47"/>
      <c r="D5" s="47"/>
      <c r="E5" s="47"/>
      <c r="F5" s="47"/>
      <c r="G5" s="47"/>
      <c r="H5" s="47"/>
      <c r="I5" s="5"/>
      <c r="J5" s="70"/>
      <c r="L5" s="5" t="s">
        <v>60</v>
      </c>
    </row>
    <row r="6" spans="1:14" s="6" customFormat="1" ht="15.75" x14ac:dyDescent="0.2">
      <c r="A6" s="90" t="s">
        <v>80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5"/>
      <c r="N6" s="42"/>
    </row>
    <row r="7" spans="1:14" ht="13.5" customHeight="1" x14ac:dyDescent="0.2">
      <c r="A7" s="83" t="s">
        <v>45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</row>
    <row r="8" spans="1:14" x14ac:dyDescent="0.2">
      <c r="A8" s="96" t="s">
        <v>36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</row>
    <row r="9" spans="1:14" s="6" customFormat="1" x14ac:dyDescent="0.2">
      <c r="A9" s="91" t="s">
        <v>63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</row>
    <row r="10" spans="1:14" s="6" customFormat="1" x14ac:dyDescent="0.2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</row>
    <row r="11" spans="1:14" ht="13.5" thickBot="1" x14ac:dyDescent="0.25">
      <c r="B11" s="5" t="s">
        <v>35</v>
      </c>
      <c r="C11" s="48" t="s">
        <v>62</v>
      </c>
    </row>
    <row r="12" spans="1:14" s="34" customFormat="1" ht="11.25" x14ac:dyDescent="0.2">
      <c r="A12" s="92" t="s">
        <v>4</v>
      </c>
      <c r="B12" s="88" t="s">
        <v>0</v>
      </c>
      <c r="C12" s="88" t="s">
        <v>6</v>
      </c>
      <c r="D12" s="88"/>
      <c r="E12" s="88" t="s">
        <v>5</v>
      </c>
      <c r="F12" s="88"/>
      <c r="G12" s="88"/>
      <c r="H12" s="88"/>
      <c r="I12" s="84" t="s">
        <v>43</v>
      </c>
      <c r="J12" s="84"/>
      <c r="K12" s="84"/>
      <c r="L12" s="85"/>
    </row>
    <row r="13" spans="1:14" s="34" customFormat="1" ht="11.25" x14ac:dyDescent="0.2">
      <c r="A13" s="93"/>
      <c r="B13" s="89"/>
      <c r="C13" s="89"/>
      <c r="D13" s="89"/>
      <c r="E13" s="89"/>
      <c r="F13" s="89"/>
      <c r="G13" s="89"/>
      <c r="H13" s="89"/>
      <c r="I13" s="86"/>
      <c r="J13" s="86"/>
      <c r="K13" s="86"/>
      <c r="L13" s="87"/>
    </row>
    <row r="14" spans="1:14" s="34" customFormat="1" ht="45.75" thickBot="1" x14ac:dyDescent="0.25">
      <c r="A14" s="94"/>
      <c r="B14" s="95"/>
      <c r="C14" s="35" t="s">
        <v>1</v>
      </c>
      <c r="D14" s="36" t="s">
        <v>2</v>
      </c>
      <c r="E14" s="35" t="s">
        <v>3</v>
      </c>
      <c r="F14" s="35" t="s">
        <v>1</v>
      </c>
      <c r="G14" s="36" t="s">
        <v>2</v>
      </c>
      <c r="H14" s="35" t="s">
        <v>32</v>
      </c>
      <c r="I14" s="35" t="s">
        <v>3</v>
      </c>
      <c r="J14" s="35" t="s">
        <v>1</v>
      </c>
      <c r="K14" s="36" t="s">
        <v>2</v>
      </c>
      <c r="L14" s="37" t="s">
        <v>33</v>
      </c>
    </row>
    <row r="15" spans="1:14" s="34" customFormat="1" ht="12" thickBot="1" x14ac:dyDescent="0.25">
      <c r="A15" s="38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39">
        <v>8</v>
      </c>
      <c r="I15" s="39">
        <v>9</v>
      </c>
      <c r="J15" s="39">
        <v>10</v>
      </c>
      <c r="K15" s="39">
        <v>11</v>
      </c>
      <c r="L15" s="40">
        <v>12</v>
      </c>
    </row>
    <row r="16" spans="1:14" s="34" customFormat="1" ht="11.25" x14ac:dyDescent="0.2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</row>
    <row r="17" spans="1:12" s="24" customFormat="1" ht="19.5" customHeight="1" x14ac:dyDescent="0.2">
      <c r="A17" s="82" t="s">
        <v>64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2" s="24" customFormat="1" ht="26.25" customHeight="1" x14ac:dyDescent="0.2">
      <c r="A18" s="50">
        <v>1</v>
      </c>
      <c r="B18" s="56" t="s">
        <v>55</v>
      </c>
      <c r="C18" s="57" t="s">
        <v>13</v>
      </c>
      <c r="D18" s="59">
        <v>25</v>
      </c>
      <c r="E18" s="68" t="s">
        <v>56</v>
      </c>
      <c r="F18" s="46" t="s">
        <v>11</v>
      </c>
      <c r="G18" s="67">
        <f>D18*1.7*2/1000</f>
        <v>8.5000000000000006E-2</v>
      </c>
      <c r="H18" s="64" t="s">
        <v>28</v>
      </c>
      <c r="I18" s="56"/>
      <c r="J18" s="57"/>
      <c r="K18" s="45"/>
      <c r="L18" s="60"/>
    </row>
    <row r="19" spans="1:12" s="24" customFormat="1" ht="26.25" customHeight="1" x14ac:dyDescent="0.2">
      <c r="A19" s="50">
        <f>A18+1</f>
        <v>2</v>
      </c>
      <c r="B19" s="58" t="s">
        <v>46</v>
      </c>
      <c r="C19" s="51" t="s">
        <v>14</v>
      </c>
      <c r="D19" s="51">
        <f>D18*0.4*0.04</f>
        <v>0.4</v>
      </c>
      <c r="E19" s="44" t="s">
        <v>47</v>
      </c>
      <c r="F19" s="57" t="s">
        <v>11</v>
      </c>
      <c r="G19" s="62">
        <f>D19*2.38</f>
        <v>0.95199999999999996</v>
      </c>
      <c r="H19" s="60" t="s">
        <v>28</v>
      </c>
      <c r="I19" s="56"/>
      <c r="J19" s="57"/>
      <c r="K19" s="60"/>
      <c r="L19" s="60"/>
    </row>
    <row r="20" spans="1:12" s="24" customFormat="1" ht="33.75" customHeight="1" x14ac:dyDescent="0.2">
      <c r="A20" s="50">
        <f t="shared" ref="A20:A22" si="0">A19+1</f>
        <v>3</v>
      </c>
      <c r="B20" s="58" t="s">
        <v>70</v>
      </c>
      <c r="C20" s="51" t="s">
        <v>13</v>
      </c>
      <c r="D20" s="51">
        <f>D18*0.4</f>
        <v>10</v>
      </c>
      <c r="E20" s="44"/>
      <c r="F20" s="57"/>
      <c r="G20" s="62"/>
      <c r="H20" s="60"/>
      <c r="I20" s="56" t="s">
        <v>48</v>
      </c>
      <c r="J20" s="57" t="s">
        <v>14</v>
      </c>
      <c r="K20" s="77">
        <f>D20*1.53/100</f>
        <v>0.153</v>
      </c>
      <c r="L20" s="60" t="s">
        <v>44</v>
      </c>
    </row>
    <row r="21" spans="1:12" s="24" customFormat="1" ht="36" x14ac:dyDescent="0.2">
      <c r="A21" s="50">
        <f t="shared" si="0"/>
        <v>4</v>
      </c>
      <c r="B21" s="58" t="s">
        <v>71</v>
      </c>
      <c r="C21" s="51" t="s">
        <v>13</v>
      </c>
      <c r="D21" s="51">
        <f>D20</f>
        <v>10</v>
      </c>
      <c r="E21" s="44"/>
      <c r="F21" s="57"/>
      <c r="G21" s="62"/>
      <c r="H21" s="60"/>
      <c r="I21" s="56" t="s">
        <v>48</v>
      </c>
      <c r="J21" s="57" t="s">
        <v>14</v>
      </c>
      <c r="K21" s="77">
        <f>D21*2.55/100</f>
        <v>0.255</v>
      </c>
      <c r="L21" s="60" t="s">
        <v>44</v>
      </c>
    </row>
    <row r="22" spans="1:12" s="24" customFormat="1" ht="36" x14ac:dyDescent="0.2">
      <c r="A22" s="50">
        <f t="shared" si="0"/>
        <v>5</v>
      </c>
      <c r="B22" s="58" t="s">
        <v>53</v>
      </c>
      <c r="C22" s="51" t="s">
        <v>13</v>
      </c>
      <c r="D22" s="51">
        <v>390</v>
      </c>
      <c r="E22" s="44"/>
      <c r="F22" s="57"/>
      <c r="G22" s="62"/>
      <c r="H22" s="60"/>
      <c r="I22" s="56" t="s">
        <v>66</v>
      </c>
      <c r="J22" s="57" t="s">
        <v>11</v>
      </c>
      <c r="K22" s="60">
        <v>9.7500000000000003E-2</v>
      </c>
      <c r="L22" s="60" t="s">
        <v>44</v>
      </c>
    </row>
    <row r="23" spans="1:12" s="24" customFormat="1" ht="12" x14ac:dyDescent="0.2">
      <c r="A23" s="50"/>
      <c r="B23" s="58"/>
      <c r="C23" s="51"/>
      <c r="D23" s="51"/>
      <c r="E23" s="44"/>
      <c r="F23" s="57"/>
      <c r="G23" s="62"/>
      <c r="H23" s="60"/>
      <c r="I23" s="56" t="s">
        <v>67</v>
      </c>
      <c r="J23" s="57" t="s">
        <v>11</v>
      </c>
      <c r="K23" s="60">
        <v>0.22620000000000001</v>
      </c>
      <c r="L23" s="60" t="s">
        <v>44</v>
      </c>
    </row>
    <row r="24" spans="1:12" s="24" customFormat="1" ht="28.5" customHeight="1" x14ac:dyDescent="0.2">
      <c r="A24" s="50">
        <f>A22+1</f>
        <v>6</v>
      </c>
      <c r="B24" s="56" t="s">
        <v>51</v>
      </c>
      <c r="C24" s="51" t="s">
        <v>13</v>
      </c>
      <c r="D24" s="59">
        <f>D22</f>
        <v>390</v>
      </c>
      <c r="E24" s="44"/>
      <c r="F24" s="57"/>
      <c r="G24" s="62"/>
      <c r="H24" s="64"/>
      <c r="I24" s="56" t="s">
        <v>49</v>
      </c>
      <c r="J24" s="57" t="s">
        <v>13</v>
      </c>
      <c r="K24" s="78">
        <f>D24*1.14</f>
        <v>444.59999999999997</v>
      </c>
      <c r="L24" s="60" t="s">
        <v>44</v>
      </c>
    </row>
    <row r="25" spans="1:12" s="24" customFormat="1" ht="28.5" customHeight="1" x14ac:dyDescent="0.2">
      <c r="A25" s="50"/>
      <c r="B25" s="56"/>
      <c r="C25" s="51"/>
      <c r="D25" s="59"/>
      <c r="E25" s="44"/>
      <c r="F25" s="57"/>
      <c r="G25" s="62"/>
      <c r="H25" s="64"/>
      <c r="I25" s="56" t="s">
        <v>50</v>
      </c>
      <c r="J25" s="57" t="s">
        <v>13</v>
      </c>
      <c r="K25" s="78">
        <f>D24*1.16</f>
        <v>452.4</v>
      </c>
      <c r="L25" s="60" t="s">
        <v>44</v>
      </c>
    </row>
    <row r="26" spans="1:12" s="24" customFormat="1" ht="28.5" customHeight="1" x14ac:dyDescent="0.2">
      <c r="A26" s="50">
        <f>A24+1</f>
        <v>7</v>
      </c>
      <c r="B26" s="56" t="s">
        <v>72</v>
      </c>
      <c r="C26" s="51" t="s">
        <v>12</v>
      </c>
      <c r="D26" s="59">
        <v>50</v>
      </c>
      <c r="E26" s="58" t="s">
        <v>73</v>
      </c>
      <c r="F26" s="57" t="s">
        <v>11</v>
      </c>
      <c r="G26" s="62">
        <v>0.06</v>
      </c>
      <c r="H26" s="64" t="s">
        <v>74</v>
      </c>
      <c r="I26" s="56"/>
      <c r="J26" s="57"/>
      <c r="K26" s="78"/>
      <c r="L26" s="60"/>
    </row>
    <row r="27" spans="1:12" s="24" customFormat="1" ht="36" x14ac:dyDescent="0.2">
      <c r="A27" s="50">
        <f>A26+1</f>
        <v>8</v>
      </c>
      <c r="B27" s="56" t="s">
        <v>75</v>
      </c>
      <c r="C27" s="51" t="s">
        <v>13</v>
      </c>
      <c r="D27" s="59">
        <v>20.25</v>
      </c>
      <c r="E27" s="44"/>
      <c r="F27" s="57"/>
      <c r="G27" s="62"/>
      <c r="H27" s="64"/>
      <c r="I27" s="56" t="s">
        <v>76</v>
      </c>
      <c r="J27" s="57" t="s">
        <v>11</v>
      </c>
      <c r="K27" s="79">
        <v>0.115425</v>
      </c>
      <c r="L27" s="60" t="s">
        <v>44</v>
      </c>
    </row>
    <row r="28" spans="1:12" s="24" customFormat="1" ht="18" customHeight="1" x14ac:dyDescent="0.2">
      <c r="A28" s="50"/>
      <c r="B28" s="63" t="s">
        <v>77</v>
      </c>
      <c r="C28" s="57"/>
      <c r="D28" s="65"/>
      <c r="E28" s="44"/>
      <c r="F28" s="57"/>
      <c r="G28" s="62"/>
      <c r="H28" s="61"/>
      <c r="I28" s="56"/>
      <c r="J28" s="57"/>
      <c r="K28" s="45"/>
      <c r="L28" s="56"/>
    </row>
    <row r="29" spans="1:12" s="24" customFormat="1" ht="36" x14ac:dyDescent="0.2">
      <c r="A29" s="50">
        <f>A27+1</f>
        <v>9</v>
      </c>
      <c r="B29" s="56" t="s">
        <v>79</v>
      </c>
      <c r="C29" s="57" t="s">
        <v>11</v>
      </c>
      <c r="D29" s="65">
        <f>G26</f>
        <v>0.06</v>
      </c>
      <c r="E29" s="44"/>
      <c r="F29" s="57"/>
      <c r="G29" s="62"/>
      <c r="H29" s="61"/>
      <c r="I29" s="56"/>
      <c r="J29" s="57"/>
      <c r="K29" s="45"/>
      <c r="L29" s="56"/>
    </row>
    <row r="30" spans="1:12" s="24" customFormat="1" ht="42" customHeight="1" x14ac:dyDescent="0.2">
      <c r="A30" s="50">
        <f t="shared" ref="A30" si="1">A29+1</f>
        <v>10</v>
      </c>
      <c r="B30" s="56" t="s">
        <v>78</v>
      </c>
      <c r="C30" s="57" t="s">
        <v>11</v>
      </c>
      <c r="D30" s="65">
        <f>D29</f>
        <v>0.06</v>
      </c>
      <c r="E30" s="44"/>
      <c r="F30" s="57"/>
      <c r="G30" s="62"/>
      <c r="H30" s="61"/>
      <c r="I30" s="56"/>
      <c r="J30" s="57"/>
      <c r="K30" s="45"/>
      <c r="L30" s="56"/>
    </row>
    <row r="31" spans="1:12" s="24" customFormat="1" ht="18" customHeight="1" x14ac:dyDescent="0.2">
      <c r="A31" s="50"/>
      <c r="B31" s="63" t="s">
        <v>28</v>
      </c>
      <c r="C31" s="57"/>
      <c r="D31" s="65"/>
      <c r="E31" s="44"/>
      <c r="F31" s="57"/>
      <c r="G31" s="62"/>
      <c r="H31" s="61"/>
      <c r="I31" s="56"/>
      <c r="J31" s="57"/>
      <c r="K31" s="45"/>
      <c r="L31" s="56"/>
    </row>
    <row r="32" spans="1:12" s="24" customFormat="1" ht="36" x14ac:dyDescent="0.2">
      <c r="A32" s="50">
        <f>A30+1</f>
        <v>11</v>
      </c>
      <c r="B32" s="56" t="s">
        <v>79</v>
      </c>
      <c r="C32" s="57" t="s">
        <v>11</v>
      </c>
      <c r="D32" s="65">
        <f>G19+G18</f>
        <v>1.0369999999999999</v>
      </c>
      <c r="E32" s="44"/>
      <c r="F32" s="57"/>
      <c r="G32" s="62"/>
      <c r="H32" s="61"/>
      <c r="I32" s="56"/>
      <c r="J32" s="57"/>
      <c r="K32" s="45"/>
      <c r="L32" s="56"/>
    </row>
    <row r="33" spans="1:12" s="24" customFormat="1" ht="42" customHeight="1" x14ac:dyDescent="0.2">
      <c r="A33" s="50">
        <f t="shared" ref="A33" si="2">A32+1</f>
        <v>12</v>
      </c>
      <c r="B33" s="56" t="s">
        <v>65</v>
      </c>
      <c r="C33" s="57" t="s">
        <v>11</v>
      </c>
      <c r="D33" s="65">
        <f>D32</f>
        <v>1.0369999999999999</v>
      </c>
      <c r="E33" s="44"/>
      <c r="F33" s="57"/>
      <c r="G33" s="62"/>
      <c r="H33" s="61"/>
      <c r="I33" s="56"/>
      <c r="J33" s="57"/>
      <c r="K33" s="45"/>
      <c r="L33" s="56"/>
    </row>
    <row r="34" spans="1:12" s="24" customFormat="1" ht="18" customHeight="1" x14ac:dyDescent="0.2">
      <c r="A34" s="50"/>
      <c r="B34" s="63" t="s">
        <v>61</v>
      </c>
      <c r="C34" s="57"/>
      <c r="D34" s="65"/>
      <c r="E34" s="44"/>
      <c r="F34" s="57"/>
      <c r="G34" s="62"/>
      <c r="H34" s="61"/>
      <c r="I34" s="56"/>
      <c r="J34" s="57"/>
      <c r="K34" s="45"/>
      <c r="L34" s="56"/>
    </row>
    <row r="35" spans="1:12" s="24" customFormat="1" ht="36" x14ac:dyDescent="0.2">
      <c r="A35" s="50">
        <f>A33+1</f>
        <v>13</v>
      </c>
      <c r="B35" s="56" t="s">
        <v>54</v>
      </c>
      <c r="C35" s="57" t="s">
        <v>11</v>
      </c>
      <c r="D35" s="65">
        <f>D33</f>
        <v>1.0369999999999999</v>
      </c>
      <c r="E35" s="44"/>
      <c r="F35" s="57"/>
      <c r="G35" s="62"/>
      <c r="H35" s="61"/>
      <c r="I35" s="56"/>
      <c r="J35" s="57"/>
      <c r="K35" s="45"/>
      <c r="L35" s="56"/>
    </row>
    <row r="36" spans="1:12" s="24" customFormat="1" ht="65.25" customHeight="1" x14ac:dyDescent="0.2">
      <c r="A36" s="80" t="s">
        <v>57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</row>
    <row r="37" spans="1:12" s="24" customFormat="1" ht="12" x14ac:dyDescent="0.2">
      <c r="A37" s="26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</row>
    <row r="38" spans="1:12" s="24" customFormat="1" ht="12" x14ac:dyDescent="0.2">
      <c r="A38" s="26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</row>
    <row r="39" spans="1:12" s="24" customFormat="1" ht="12" x14ac:dyDescent="0.2">
      <c r="A39" s="26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</row>
    <row r="40" spans="1:12" s="24" customFormat="1" x14ac:dyDescent="0.2">
      <c r="A40" s="13"/>
      <c r="B40" s="52"/>
      <c r="C40" s="52"/>
      <c r="D40" s="10"/>
      <c r="E40" s="14"/>
      <c r="F40" s="16" t="s">
        <v>34</v>
      </c>
      <c r="G40" s="15"/>
      <c r="H40" s="10"/>
      <c r="I40" s="17"/>
      <c r="J40" s="18"/>
      <c r="K40" s="17"/>
      <c r="L40" s="19"/>
    </row>
    <row r="41" spans="1:12" s="24" customFormat="1" ht="20.25" customHeight="1" x14ac:dyDescent="0.2">
      <c r="A41" s="13"/>
      <c r="B41" s="54"/>
      <c r="C41" s="6"/>
      <c r="D41" s="10"/>
      <c r="E41" s="14"/>
      <c r="F41" s="66" t="s">
        <v>68</v>
      </c>
      <c r="G41" s="33"/>
      <c r="H41" s="31"/>
      <c r="I41" s="22"/>
      <c r="J41" s="23" t="s">
        <v>69</v>
      </c>
      <c r="K41" s="12"/>
      <c r="L41" s="12"/>
    </row>
    <row r="42" spans="1:12" s="24" customFormat="1" ht="14.25" customHeight="1" x14ac:dyDescent="0.2">
      <c r="A42" s="13"/>
      <c r="B42" s="32"/>
      <c r="C42" s="32"/>
      <c r="D42" s="10"/>
      <c r="E42" s="14"/>
      <c r="F42" s="29"/>
      <c r="G42" s="15"/>
      <c r="H42" s="19"/>
      <c r="I42" s="12"/>
      <c r="J42" s="23"/>
      <c r="K42" s="12"/>
      <c r="L42" s="12"/>
    </row>
    <row r="43" spans="1:12" s="24" customFormat="1" x14ac:dyDescent="0.2">
      <c r="A43" s="13"/>
      <c r="B43" s="54"/>
      <c r="C43" s="19"/>
      <c r="D43" s="10"/>
      <c r="E43" s="14"/>
      <c r="F43" s="21" t="s">
        <v>37</v>
      </c>
      <c r="G43" s="33"/>
      <c r="H43" s="31"/>
      <c r="I43" s="22"/>
      <c r="J43" s="23" t="s">
        <v>22</v>
      </c>
      <c r="K43" s="12"/>
      <c r="L43" s="12"/>
    </row>
    <row r="44" spans="1:12" s="24" customFormat="1" x14ac:dyDescent="0.2">
      <c r="A44" s="6"/>
      <c r="B44" s="6"/>
      <c r="C44" s="6"/>
      <c r="D44" s="6"/>
      <c r="E44" s="4"/>
      <c r="F44" s="6"/>
      <c r="G44" s="6"/>
      <c r="H44" s="6"/>
      <c r="I44" s="6"/>
      <c r="J44" s="6"/>
      <c r="K44" s="6"/>
      <c r="L44" s="27"/>
    </row>
    <row r="45" spans="1:12" s="24" customFormat="1" x14ac:dyDescent="0.2">
      <c r="A45" s="6"/>
      <c r="B45" s="6"/>
      <c r="C45" s="6"/>
      <c r="D45" s="6"/>
      <c r="E45" s="4"/>
      <c r="F45" s="6"/>
      <c r="G45" s="6"/>
      <c r="H45" s="6"/>
      <c r="I45" s="6"/>
      <c r="J45" s="6"/>
      <c r="K45" s="6"/>
      <c r="L45" s="30"/>
    </row>
    <row r="46" spans="1:12" s="24" customFormat="1" x14ac:dyDescent="0.2">
      <c r="A46" s="32"/>
      <c r="B46" s="6"/>
      <c r="C46" s="6"/>
      <c r="D46" s="6"/>
      <c r="E46" s="4"/>
      <c r="F46" s="32"/>
      <c r="G46" s="32"/>
      <c r="H46" s="32"/>
      <c r="I46" s="32"/>
      <c r="J46" s="32"/>
      <c r="K46" s="32"/>
      <c r="L46" s="32"/>
    </row>
    <row r="47" spans="1:12" s="29" customFormat="1" x14ac:dyDescent="0.2">
      <c r="A47" s="32"/>
      <c r="B47" s="6"/>
      <c r="C47" s="6"/>
      <c r="D47" s="6"/>
      <c r="E47" s="4"/>
      <c r="F47" s="32"/>
      <c r="G47" s="32"/>
      <c r="H47" s="32"/>
      <c r="I47" s="32"/>
      <c r="J47" s="32"/>
      <c r="K47" s="32"/>
      <c r="L47" s="32"/>
    </row>
    <row r="48" spans="1:12" s="29" customFormat="1" x14ac:dyDescent="0.2">
      <c r="A48" s="32"/>
      <c r="B48" s="6"/>
      <c r="C48" s="6"/>
      <c r="D48" s="6"/>
      <c r="E48" s="4"/>
      <c r="F48" s="32"/>
      <c r="G48" s="32"/>
      <c r="H48" s="32"/>
      <c r="I48" s="32"/>
      <c r="J48" s="32"/>
      <c r="K48" s="32"/>
      <c r="L48" s="32"/>
    </row>
    <row r="49" spans="1:16" s="26" customFormat="1" x14ac:dyDescent="0.2">
      <c r="A49" s="32"/>
      <c r="B49" s="6"/>
      <c r="C49" s="6"/>
      <c r="D49" s="6"/>
      <c r="E49" s="4"/>
      <c r="F49" s="32"/>
      <c r="G49" s="32"/>
      <c r="H49" s="32"/>
      <c r="I49" s="32"/>
      <c r="J49" s="32"/>
      <c r="K49" s="32"/>
      <c r="L49" s="32"/>
    </row>
    <row r="50" spans="1:16" s="26" customFormat="1" ht="12.75" customHeight="1" x14ac:dyDescent="0.2">
      <c r="A50" s="32"/>
      <c r="B50" s="6"/>
      <c r="C50" s="6"/>
      <c r="D50" s="6"/>
      <c r="E50" s="4"/>
      <c r="F50" s="32"/>
      <c r="G50" s="32"/>
      <c r="H50" s="32"/>
      <c r="I50" s="32"/>
      <c r="J50" s="32"/>
      <c r="K50" s="32"/>
      <c r="L50" s="32"/>
      <c r="M50" s="43"/>
    </row>
    <row r="51" spans="1:16" s="26" customFormat="1" x14ac:dyDescent="0.2">
      <c r="A51" s="32"/>
      <c r="B51" s="52" t="s">
        <v>39</v>
      </c>
      <c r="C51" s="52"/>
      <c r="D51" s="53"/>
      <c r="E51" s="4"/>
      <c r="F51" s="32"/>
      <c r="G51" s="32"/>
      <c r="H51" s="32"/>
      <c r="I51" s="32"/>
      <c r="J51" s="32"/>
      <c r="K51" s="32"/>
      <c r="L51" s="32"/>
    </row>
    <row r="52" spans="1:16" s="26" customFormat="1" x14ac:dyDescent="0.2">
      <c r="A52" s="32"/>
      <c r="B52" s="54" t="s">
        <v>40</v>
      </c>
      <c r="C52" s="6"/>
      <c r="D52" s="6"/>
      <c r="E52" s="4"/>
      <c r="F52" s="32"/>
      <c r="G52" s="32"/>
      <c r="H52" s="32"/>
      <c r="I52" s="32"/>
      <c r="J52" s="32"/>
      <c r="K52" s="32"/>
      <c r="L52" s="32"/>
    </row>
    <row r="53" spans="1:16" s="26" customFormat="1" x14ac:dyDescent="0.2">
      <c r="A53" s="32"/>
      <c r="B53" s="32"/>
      <c r="C53" s="32"/>
      <c r="D53" s="32"/>
      <c r="E53" s="4"/>
      <c r="F53" s="32"/>
      <c r="G53" s="32"/>
      <c r="H53" s="32"/>
      <c r="I53" s="32"/>
      <c r="J53" s="32"/>
      <c r="K53" s="32"/>
      <c r="L53" s="32"/>
    </row>
    <row r="54" spans="1:16" s="26" customFormat="1" x14ac:dyDescent="0.2">
      <c r="A54" s="32"/>
      <c r="B54" s="55" t="s">
        <v>41</v>
      </c>
      <c r="C54" s="31"/>
      <c r="D54" s="54" t="s">
        <v>42</v>
      </c>
      <c r="E54" s="4"/>
      <c r="F54" s="32"/>
      <c r="G54" s="32"/>
      <c r="H54" s="32"/>
      <c r="I54" s="32"/>
      <c r="J54" s="32"/>
      <c r="K54" s="32"/>
      <c r="L54" s="32"/>
    </row>
    <row r="55" spans="1:16" s="26" customFormat="1" x14ac:dyDescent="0.2">
      <c r="A55" s="32"/>
      <c r="B55" s="6"/>
      <c r="C55" s="6"/>
      <c r="D55" s="6"/>
      <c r="E55" s="4"/>
      <c r="F55" s="32"/>
      <c r="G55" s="32"/>
      <c r="H55" s="32"/>
      <c r="I55" s="32"/>
      <c r="J55" s="32"/>
      <c r="K55" s="32"/>
      <c r="L55" s="32"/>
    </row>
    <row r="56" spans="1:16" s="10" customFormat="1" x14ac:dyDescent="0.2">
      <c r="A56" s="32"/>
      <c r="B56" s="6"/>
      <c r="C56" s="6"/>
      <c r="D56" s="6"/>
      <c r="E56" s="4"/>
      <c r="F56" s="32"/>
      <c r="G56" s="32"/>
      <c r="H56" s="32"/>
      <c r="I56" s="32"/>
      <c r="J56" s="32"/>
      <c r="K56" s="32"/>
      <c r="L56" s="32"/>
      <c r="O56" s="20"/>
      <c r="P56" s="18"/>
    </row>
    <row r="57" spans="1:16" s="10" customFormat="1" x14ac:dyDescent="0.2">
      <c r="A57" s="32"/>
      <c r="B57" s="6"/>
      <c r="C57" s="6"/>
      <c r="D57" s="6"/>
      <c r="E57" s="4"/>
      <c r="F57" s="32"/>
      <c r="G57" s="32"/>
      <c r="H57" s="32"/>
      <c r="I57" s="32"/>
      <c r="J57" s="32"/>
      <c r="K57" s="32"/>
      <c r="L57" s="32"/>
      <c r="O57" s="11"/>
      <c r="P57" s="18"/>
    </row>
    <row r="58" spans="1:16" s="10" customFormat="1" x14ac:dyDescent="0.2">
      <c r="A58" s="32"/>
      <c r="B58" s="6"/>
      <c r="C58" s="6"/>
      <c r="D58" s="6"/>
      <c r="E58" s="4"/>
      <c r="F58" s="32"/>
      <c r="G58" s="32"/>
      <c r="H58" s="32"/>
      <c r="I58" s="32"/>
      <c r="J58" s="32"/>
      <c r="K58" s="32"/>
      <c r="L58" s="32"/>
      <c r="O58" s="11"/>
      <c r="P58" s="18"/>
    </row>
    <row r="59" spans="1:16" s="10" customFormat="1" x14ac:dyDescent="0.2">
      <c r="A59" s="32"/>
      <c r="B59" s="6"/>
      <c r="C59" s="6"/>
      <c r="D59" s="6"/>
      <c r="E59" s="4"/>
      <c r="F59" s="32"/>
      <c r="G59" s="32"/>
      <c r="H59" s="32"/>
      <c r="I59" s="32"/>
      <c r="J59" s="32"/>
      <c r="K59" s="32"/>
      <c r="L59" s="32"/>
      <c r="O59" s="11"/>
      <c r="P59" s="18"/>
    </row>
    <row r="60" spans="1:16" s="6" customFormat="1" x14ac:dyDescent="0.2">
      <c r="A60" s="32"/>
      <c r="E60" s="4"/>
      <c r="F60" s="32"/>
      <c r="G60" s="32"/>
      <c r="H60" s="32"/>
      <c r="I60" s="32"/>
      <c r="J60" s="32"/>
      <c r="K60" s="32"/>
      <c r="L60" s="32"/>
    </row>
    <row r="61" spans="1:16" s="6" customFormat="1" x14ac:dyDescent="0.2">
      <c r="A61" s="32"/>
      <c r="E61" s="4"/>
      <c r="F61" s="32"/>
      <c r="G61" s="32"/>
      <c r="H61" s="32"/>
      <c r="I61" s="32"/>
      <c r="J61" s="32"/>
      <c r="K61" s="32"/>
      <c r="L61" s="32"/>
    </row>
    <row r="62" spans="1:16" s="32" customFormat="1" x14ac:dyDescent="0.2"/>
    <row r="63" spans="1:16" s="32" customFormat="1" x14ac:dyDescent="0.2"/>
    <row r="64" spans="1:16" s="32" customFormat="1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</row>
    <row r="65" spans="1:12" s="32" customFormat="1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</row>
    <row r="66" spans="1:12" s="32" customFormat="1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</row>
    <row r="67" spans="1:12" s="32" customFormat="1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</row>
    <row r="68" spans="1:12" s="32" customFormat="1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</row>
    <row r="69" spans="1:12" s="32" customFormat="1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</row>
    <row r="70" spans="1:12" s="32" customFormat="1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</row>
    <row r="71" spans="1:12" s="32" customFormat="1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</row>
    <row r="72" spans="1:12" s="32" customFormat="1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</row>
    <row r="73" spans="1:12" s="32" customFormat="1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</row>
    <row r="74" spans="1:12" s="32" customFormat="1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</row>
    <row r="75" spans="1:12" s="32" customFormat="1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</row>
    <row r="76" spans="1:12" s="32" customFormat="1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1:12" s="32" customFormat="1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</row>
    <row r="78" spans="1:12" s="32" customFormat="1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</row>
    <row r="79" spans="1:12" s="32" customFormat="1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</row>
  </sheetData>
  <autoFilter ref="A15:L40"/>
  <mergeCells count="11">
    <mergeCell ref="A6:L6"/>
    <mergeCell ref="A9:L9"/>
    <mergeCell ref="A12:A14"/>
    <mergeCell ref="B12:B14"/>
    <mergeCell ref="A8:L8"/>
    <mergeCell ref="A36:L36"/>
    <mergeCell ref="A17:L17"/>
    <mergeCell ref="A7:L7"/>
    <mergeCell ref="I12:L13"/>
    <mergeCell ref="E12:H13"/>
    <mergeCell ref="C12:D13"/>
  </mergeCells>
  <phoneticPr fontId="2" type="noConversion"/>
  <dataValidations count="1">
    <dataValidation type="list" allowBlank="1" showInputMessage="1" showErrorMessage="1" sqref="A7">
      <formula1>"капитальный, текущий, техобслуживание"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8" fitToHeight="6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Tkachuk Oksana</cp:lastModifiedBy>
  <cp:lastPrinted>2023-03-13T01:12:19Z</cp:lastPrinted>
  <dcterms:created xsi:type="dcterms:W3CDTF">2006-08-12T07:51:40Z</dcterms:created>
  <dcterms:modified xsi:type="dcterms:W3CDTF">2023-08-28T00:59:54Z</dcterms:modified>
</cp:coreProperties>
</file>