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РНЦ!$A$1:$M$50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refMode="R1C1" fullPrecision="0"/>
</workbook>
</file>

<file path=xl/calcChain.xml><?xml version="1.0" encoding="utf-8"?>
<calcChain xmlns="http://schemas.openxmlformats.org/spreadsheetml/2006/main">
  <c r="E26" i="60" l="1"/>
  <c r="F26" i="60"/>
  <c r="G26" i="60"/>
  <c r="H26" i="60"/>
  <c r="I26" i="60"/>
  <c r="J26" i="60"/>
  <c r="K26" i="60"/>
  <c r="L26" i="60"/>
  <c r="M26" i="60"/>
  <c r="D26" i="60"/>
  <c r="D54" i="60" l="1"/>
  <c r="H34" i="60" l="1"/>
  <c r="I34" i="60"/>
  <c r="M33" i="60" l="1"/>
  <c r="M34" i="60" s="1"/>
  <c r="G33" i="60" l="1"/>
  <c r="G34" i="60" s="1"/>
  <c r="J33" i="60"/>
  <c r="J34" i="60" s="1"/>
  <c r="K33" i="60"/>
  <c r="K34" i="60" s="1"/>
  <c r="L33" i="60" l="1"/>
  <c r="L34" i="60" s="1"/>
  <c r="F33" i="60"/>
  <c r="F34" i="60" s="1"/>
  <c r="E33" i="60"/>
  <c r="E34" i="60" s="1"/>
  <c r="D33" i="60"/>
  <c r="D34" i="60" s="1"/>
  <c r="D37" i="60" l="1"/>
  <c r="D38" i="60" s="1"/>
  <c r="D36" i="60"/>
  <c r="D42" i="60"/>
  <c r="D41" i="60" l="1"/>
  <c r="D43" i="60" s="1"/>
  <c r="D40" i="60" l="1"/>
</calcChain>
</file>

<file path=xl/sharedStrings.xml><?xml version="1.0" encoding="utf-8"?>
<sst xmlns="http://schemas.openxmlformats.org/spreadsheetml/2006/main" count="65" uniqueCount="63">
  <si>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</si>
  <si>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</si>
  <si>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</si>
  <si>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</si>
  <si>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</si>
  <si>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</si>
  <si>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</si>
  <si>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</si>
  <si>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</si>
  <si>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1.</t>
  </si>
  <si>
    <t>Материалы поставки заказчика:</t>
  </si>
  <si>
    <t>Оборудование поставки заказчика</t>
  </si>
  <si>
    <t>Оборудование поставки подрядчика</t>
  </si>
  <si>
    <t>справочно:</t>
  </si>
  <si>
    <t>Материалы</t>
  </si>
  <si>
    <t>СМР + оборудование</t>
  </si>
  <si>
    <t>Всего СМР+оборудование</t>
  </si>
  <si>
    <t>Прочие</t>
  </si>
  <si>
    <t>Всего Прочие</t>
  </si>
  <si>
    <t>№ п/п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</si>
  <si>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</si>
  <si>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</si>
  <si>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</si>
  <si>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</si>
  <si>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</si>
  <si>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</si>
  <si>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</si>
  <si>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</si>
  <si>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</si>
  <si>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Зимнее удорожание (___%)</t>
  </si>
  <si>
    <t>ОЗП</t>
  </si>
  <si>
    <t>в т.ч. ЗПМ</t>
  </si>
  <si>
    <t>в том числе:</t>
  </si>
  <si>
    <t xml:space="preserve">Всего </t>
  </si>
  <si>
    <t>Временные здания и сооружения (___ %)</t>
  </si>
  <si>
    <t>В.А. Дунаев</t>
  </si>
  <si>
    <t>Непр.  работы и затраты (1,5 %)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</si>
  <si>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: </t>
    </r>
  </si>
  <si>
    <t>Итого начальная стоимость:</t>
  </si>
  <si>
    <t>О.Н. Власова</t>
  </si>
  <si>
    <t xml:space="preserve">Расчет начальной (максимальной) цены договора: </t>
  </si>
  <si>
    <t>ООО "Байкальская энергетическая компания"</t>
  </si>
  <si>
    <t>Расчет начальной стоимости</t>
  </si>
  <si>
    <t>-</t>
  </si>
  <si>
    <t xml:space="preserve">Начальник ОППР филиала У-ИТЭЦ  </t>
  </si>
  <si>
    <t xml:space="preserve">Инженер по ремонту ОППР филиала У-ИТЭЦ  </t>
  </si>
  <si>
    <t xml:space="preserve">          УТВЕРЖДАЮ</t>
  </si>
  <si>
    <t>__________________С.В. Новиков</t>
  </si>
  <si>
    <t>Директор У-ИТЭЦ</t>
  </si>
  <si>
    <t>ООО Байкальская энергетическая компания</t>
  </si>
  <si>
    <t>"________" ________________2024 г.</t>
  </si>
  <si>
    <t>02-ПЭП-2024</t>
  </si>
  <si>
    <t>03-ПЭП-2024</t>
  </si>
  <si>
    <t>Индекс-дефлятор на материалы и ЭММ на ____ кв 2024 г.</t>
  </si>
  <si>
    <t>Индекс-дефлятор на материалы и ЭММ на 3 кв 2024 г.</t>
  </si>
  <si>
    <t>по объекту (работ/услуг): Экспертиза промышленной безопасности после наработки установленного срока службы технических устройств У-ИТЭЦ</t>
  </si>
  <si>
    <t>Источник сметных цен</t>
  </si>
  <si>
    <t>Уровень цен (квартал, год)</t>
  </si>
  <si>
    <t>2024г.</t>
  </si>
  <si>
    <t>Методика определения размера платы за оказание услуги по экспертизе промышленной безопасности (утверждена 14.12.2012г. приказом №97)</t>
  </si>
  <si>
    <t>Экспертиза промышленной безопасности после наработки установленного срока службы технических устройств У-ИТЭЦ (16 шт.)</t>
  </si>
  <si>
    <t>Экспертиза промышленной безопасности после наработки установленного срока службы технических устройств У-ИТЭЦ ( 6шт.)</t>
  </si>
  <si>
    <t>Основание: Ведомости оказания услуг  №№ 02-ПЭП -2024; 03-ПЭП -2024,  утверждены директором У-ИТЭЦ С.В. Новиковым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</si>
</sst>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General_)"/>
    <numFmt numFmtId="166" formatCode="#,##0;[Red]#,##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u/>
      <sz val="10"/>
      <name val="Times New Roman"/>
      <family val="1"/>
      <charset val="204"/>
    </font>
    <font>
      <strike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  <xf numFmtId="0" fontId="12" fillId="0" borderId="0"/>
  </cellStyleXfs>
  <cellXfs count="112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21" fillId="0" borderId="0" xfId="1" applyNumberFormat="1" applyFont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7" fillId="0" borderId="0" xfId="0" applyNumberFormat="1" applyFont="1" applyAlignment="1">
      <alignment horizontal="center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top"/>
    </xf>
    <xf numFmtId="49" fontId="25" fillId="0" borderId="0" xfId="0" applyNumberFormat="1" applyFont="1" applyAlignment="1">
      <alignment horizontal="left" vertical="top"/>
    </xf>
    <xf numFmtId="0" fontId="25" fillId="0" borderId="0" xfId="0" applyFont="1" applyAlignment="1">
      <alignment horizontal="left" vertical="top" wrapText="1"/>
    </xf>
    <xf numFmtId="0" fontId="17" fillId="0" borderId="0" xfId="0" applyFont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/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vertical="center"/>
    </xf>
    <xf numFmtId="9" fontId="23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9" fontId="9" fillId="0" borderId="0" xfId="1" applyNumberFormat="1" applyFont="1" applyAlignment="1">
      <alignment horizontal="left" vertical="center" wrapText="1"/>
    </xf>
    <xf numFmtId="0" fontId="28" fillId="0" borderId="0" xfId="0" applyFont="1" applyFill="1" applyBorder="1" applyAlignment="1">
      <alignment vertical="top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right" vertical="center"/>
    </xf>
    <xf numFmtId="3" fontId="27" fillId="0" borderId="3" xfId="0" applyNumberFormat="1" applyFont="1" applyBorder="1" applyAlignment="1">
      <alignment horizontal="center" wrapText="1"/>
    </xf>
    <xf numFmtId="0" fontId="27" fillId="0" borderId="3" xfId="0" applyFont="1" applyBorder="1" applyAlignment="1">
      <alignment horizontal="center"/>
    </xf>
    <xf numFmtId="3" fontId="27" fillId="0" borderId="0" xfId="0" applyNumberFormat="1" applyFont="1" applyAlignment="1">
      <alignment horizontal="left"/>
    </xf>
    <xf numFmtId="3" fontId="27" fillId="0" borderId="0" xfId="0" applyNumberFormat="1" applyFont="1" applyAlignment="1">
      <alignment horizontal="center" wrapText="1"/>
    </xf>
    <xf numFmtId="0" fontId="27" fillId="0" borderId="0" xfId="0" applyFont="1" applyBorder="1" applyAlignment="1">
      <alignment horizontal="center"/>
    </xf>
    <xf numFmtId="3" fontId="26" fillId="0" borderId="3" xfId="0" applyNumberFormat="1" applyFont="1" applyBorder="1" applyAlignment="1">
      <alignment wrapText="1"/>
    </xf>
    <xf numFmtId="0" fontId="31" fillId="0" borderId="0" xfId="0" applyFont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3" fontId="26" fillId="2" borderId="1" xfId="0" applyNumberFormat="1" applyFont="1" applyFill="1" applyBorder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horizontal="center"/>
    </xf>
    <xf numFmtId="0" fontId="19" fillId="0" borderId="0" xfId="54" applyFont="1" applyFill="1" applyAlignment="1">
      <alignment horizontal="right"/>
    </xf>
    <xf numFmtId="0" fontId="27" fillId="0" borderId="0" xfId="0" applyFont="1" applyAlignment="1">
      <alignment vertical="center"/>
    </xf>
    <xf numFmtId="0" fontId="19" fillId="0" borderId="0" xfId="0" applyFont="1" applyFill="1" applyBorder="1" applyAlignment="1">
      <alignment vertical="center"/>
    </xf>
    <xf numFmtId="4" fontId="6" fillId="0" borderId="1" xfId="45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" fontId="6" fillId="2" borderId="1" xfId="45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top" wrapText="1"/>
    </xf>
    <xf numFmtId="0" fontId="32" fillId="0" borderId="0" xfId="0" applyFont="1" applyFill="1" applyBorder="1" applyAlignment="1">
      <alignment vertical="center"/>
    </xf>
    <xf numFmtId="0" fontId="19" fillId="0" borderId="0" xfId="1" applyFont="1" applyAlignment="1">
      <alignment horizontal="right" vertical="top"/>
    </xf>
    <xf numFmtId="4" fontId="6" fillId="2" borderId="1" xfId="45" applyNumberFormat="1" applyFont="1" applyFill="1" applyBorder="1" applyAlignment="1">
      <alignment horizontal="center" vertical="center"/>
    </xf>
    <xf numFmtId="4" fontId="7" fillId="2" borderId="1" xfId="45" applyNumberFormat="1" applyFont="1" applyFill="1" applyBorder="1" applyAlignment="1">
      <alignment horizontal="center" vertical="center"/>
    </xf>
    <xf numFmtId="4" fontId="19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center" vertical="center"/>
    </xf>
    <xf numFmtId="10" fontId="35" fillId="0" borderId="0" xfId="0" applyNumberFormat="1" applyFont="1" applyAlignment="1">
      <alignment horizontal="right" vertical="center"/>
    </xf>
    <xf numFmtId="3" fontId="27" fillId="0" borderId="0" xfId="0" applyNumberFormat="1" applyFont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 wrapText="1"/>
    </xf>
    <xf numFmtId="0" fontId="30" fillId="0" borderId="0" xfId="0" applyFont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49" fontId="9" fillId="0" borderId="0" xfId="1" applyNumberFormat="1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 wrapText="1"/>
    </xf>
  </cellXfs>
  <cellStyles count="55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Обычный_Капитальный ремонт учебного центра 2005г." xfId="54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Q84"/>
  <sheetViews>
    <sheetView tabSelected="1" view="pageBreakPreview" zoomScaleNormal="115" zoomScaleSheetLayoutView="100" zoomScalePageLayoutView="70" workbookViewId="0">
      <selection activeCell="Q24" sqref="Q24"/>
    </sheetView>
  </sheetViews>
  <sheetFormatPr defaultColWidth="9.140625" defaultRowHeight="15" outlineLevelRow="1" outlineLevelCol="1" x14ac:dyDescent="0.25"/>
  <cols>
    <col min="1" max="1" width="4.28515625" style="2" customWidth="1"/>
    <col min="2" max="2" width="74.85546875" style="2" customWidth="1"/>
    <col min="3" max="3" width="13.42578125" style="2" customWidth="1"/>
    <col min="4" max="4" width="12.85546875" style="2" customWidth="1"/>
    <col min="5" max="7" width="9.5703125" style="2" customWidth="1" outlineLevel="1"/>
    <col min="8" max="8" width="11" style="2" customWidth="1"/>
    <col min="9" max="9" width="13.85546875" style="2" customWidth="1"/>
    <col min="10" max="10" width="11.42578125" style="2" customWidth="1" outlineLevel="1"/>
    <col min="11" max="11" width="12.28515625" style="2" customWidth="1" outlineLevel="1"/>
    <col min="12" max="12" width="9.5703125" style="2" customWidth="1" outlineLevel="1"/>
    <col min="13" max="13" width="9.5703125" style="2" customWidth="1"/>
    <col min="14" max="16384" width="9.140625" style="2"/>
  </cols>
  <sheetData>
    <row r="1" spans="1:13" s="3" customFormat="1" ht="6.75" customHeight="1" x14ac:dyDescent="0.25"/>
    <row r="2" spans="1:13" s="3" customFormat="1" ht="18.75" x14ac:dyDescent="0.25">
      <c r="A2" s="101" t="s">
        <v>40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3" s="3" customFormat="1" ht="18.75" x14ac:dyDescent="0.25">
      <c r="A3" s="26"/>
      <c r="B3" s="27"/>
      <c r="C3" s="28"/>
      <c r="G3" s="66"/>
      <c r="H3" s="66"/>
      <c r="K3" s="66" t="s">
        <v>46</v>
      </c>
      <c r="L3" s="32"/>
    </row>
    <row r="4" spans="1:13" s="3" customFormat="1" ht="9.75" customHeight="1" x14ac:dyDescent="0.25">
      <c r="A4" s="26"/>
      <c r="B4" s="27"/>
      <c r="C4" s="28"/>
      <c r="L4" s="33"/>
    </row>
    <row r="5" spans="1:13" s="3" customFormat="1" ht="15.75" customHeight="1" x14ac:dyDescent="0.25">
      <c r="A5" s="26"/>
      <c r="B5" s="27"/>
      <c r="D5" s="62"/>
      <c r="E5" s="62"/>
      <c r="F5" s="62"/>
      <c r="G5" s="62"/>
      <c r="H5" s="62"/>
      <c r="J5" s="72"/>
      <c r="K5" s="72"/>
      <c r="L5" s="72"/>
      <c r="M5" s="74" t="s">
        <v>48</v>
      </c>
    </row>
    <row r="6" spans="1:13" s="3" customFormat="1" ht="15.75" customHeight="1" x14ac:dyDescent="0.25">
      <c r="A6" s="26"/>
      <c r="B6" s="27"/>
      <c r="D6" s="67"/>
      <c r="E6" s="67"/>
      <c r="F6" s="67"/>
      <c r="G6" s="67"/>
      <c r="H6" s="67"/>
      <c r="I6" s="73" t="s">
        <v>41</v>
      </c>
      <c r="J6" s="73"/>
      <c r="K6" s="73"/>
      <c r="L6" s="73"/>
      <c r="M6" s="74" t="s">
        <v>49</v>
      </c>
    </row>
    <row r="7" spans="1:13" s="25" customFormat="1" ht="24" customHeight="1" x14ac:dyDescent="0.25">
      <c r="D7" s="64"/>
      <c r="E7" s="64"/>
      <c r="F7" s="64"/>
      <c r="G7" s="64"/>
      <c r="M7" s="65" t="s">
        <v>47</v>
      </c>
    </row>
    <row r="8" spans="1:13" s="25" customFormat="1" ht="15.75" customHeight="1" x14ac:dyDescent="0.25">
      <c r="A8" s="29"/>
      <c r="B8" s="29"/>
      <c r="C8" s="29"/>
      <c r="D8" s="29"/>
      <c r="E8" s="29"/>
      <c r="F8" s="29"/>
      <c r="G8" s="29"/>
      <c r="I8" s="29"/>
      <c r="J8" s="29"/>
      <c r="K8" s="29"/>
      <c r="L8" s="29"/>
      <c r="M8" s="59" t="s">
        <v>50</v>
      </c>
    </row>
    <row r="9" spans="1:13" s="25" customFormat="1" ht="15.75" customHeight="1" x14ac:dyDescent="0.25">
      <c r="A9" s="105" t="s">
        <v>42</v>
      </c>
      <c r="B9" s="105"/>
      <c r="C9" s="63"/>
      <c r="D9" s="63"/>
      <c r="E9" s="63"/>
      <c r="F9" s="63"/>
      <c r="G9" s="63"/>
      <c r="H9" s="48"/>
      <c r="I9" s="63"/>
      <c r="J9" s="63"/>
      <c r="K9" s="63"/>
      <c r="L9" s="63"/>
      <c r="M9" s="63"/>
    </row>
    <row r="10" spans="1:13" ht="30.75" customHeight="1" x14ac:dyDescent="0.25">
      <c r="A10" s="105" t="s">
        <v>55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</row>
    <row r="11" spans="1:13" ht="13.5" customHeight="1" x14ac:dyDescent="0.25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</row>
    <row r="12" spans="1:13" ht="15" customHeight="1" x14ac:dyDescent="0.25">
      <c r="A12" s="102" t="s">
        <v>62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</row>
    <row r="13" spans="1:13" s="9" customFormat="1" ht="15" customHeight="1" x14ac:dyDescent="0.25">
      <c r="A13" s="6" t="s">
        <v>4</v>
      </c>
      <c r="B13" s="7"/>
      <c r="C13" s="7"/>
      <c r="E13" s="8"/>
      <c r="F13" s="8"/>
      <c r="G13" s="8"/>
    </row>
    <row r="14" spans="1:13" s="78" customFormat="1" ht="17.25" customHeight="1" x14ac:dyDescent="0.25">
      <c r="A14" s="104" t="s">
        <v>56</v>
      </c>
      <c r="B14" s="104"/>
      <c r="C14" s="106" t="s">
        <v>59</v>
      </c>
      <c r="D14" s="106"/>
      <c r="E14" s="106"/>
      <c r="F14" s="106"/>
      <c r="G14" s="106"/>
      <c r="H14" s="106"/>
      <c r="I14" s="106"/>
      <c r="J14" s="106"/>
      <c r="K14" s="106"/>
      <c r="L14" s="106"/>
      <c r="M14" s="106"/>
    </row>
    <row r="15" spans="1:13" s="78" customFormat="1" ht="12.75" customHeight="1" x14ac:dyDescent="0.25">
      <c r="A15" s="104" t="s">
        <v>57</v>
      </c>
      <c r="B15" s="104"/>
      <c r="C15" s="79" t="s">
        <v>58</v>
      </c>
      <c r="D15" s="79"/>
      <c r="E15" s="80"/>
      <c r="F15" s="80"/>
      <c r="G15" s="80"/>
      <c r="K15" s="81"/>
      <c r="L15" s="82"/>
      <c r="M15" s="83"/>
    </row>
    <row r="16" spans="1:13" s="9" customFormat="1" ht="18.399999999999999" hidden="1" customHeight="1" outlineLevel="1" x14ac:dyDescent="0.25">
      <c r="A16" s="103" t="s">
        <v>54</v>
      </c>
      <c r="B16" s="103"/>
      <c r="C16" s="57" t="s">
        <v>43</v>
      </c>
      <c r="D16" s="58"/>
      <c r="E16" s="35"/>
      <c r="F16" s="35"/>
      <c r="G16" s="35"/>
      <c r="H16" s="35"/>
      <c r="I16" s="35"/>
      <c r="J16" s="35"/>
      <c r="K16" s="35"/>
      <c r="L16" s="35"/>
      <c r="M16" s="34"/>
    </row>
    <row r="17" spans="1:17" s="9" customFormat="1" ht="18.399999999999999" customHeight="1" collapsed="1" x14ac:dyDescent="0.25">
      <c r="A17" s="103" t="s">
        <v>53</v>
      </c>
      <c r="B17" s="103"/>
      <c r="C17" s="57" t="s">
        <v>43</v>
      </c>
      <c r="D17" s="58"/>
      <c r="E17" s="35"/>
      <c r="F17" s="35"/>
      <c r="G17" s="35"/>
      <c r="H17" s="35"/>
      <c r="I17" s="35"/>
      <c r="J17" s="35"/>
      <c r="K17" s="35"/>
      <c r="L17" s="35"/>
      <c r="M17" s="34"/>
    </row>
    <row r="18" spans="1:17" ht="18.399999999999999" customHeight="1" x14ac:dyDescent="0.25">
      <c r="A18" s="111"/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</row>
    <row r="19" spans="1:17" ht="15" customHeight="1" x14ac:dyDescent="0.25">
      <c r="A19" s="86" t="s">
        <v>19</v>
      </c>
      <c r="B19" s="86" t="s">
        <v>0</v>
      </c>
      <c r="C19" s="86" t="s">
        <v>1</v>
      </c>
      <c r="D19" s="86" t="s">
        <v>22</v>
      </c>
      <c r="E19" s="86"/>
      <c r="F19" s="86"/>
      <c r="G19" s="86"/>
      <c r="H19" s="86"/>
      <c r="I19" s="86"/>
      <c r="J19" s="86"/>
      <c r="K19" s="86"/>
      <c r="L19" s="86"/>
      <c r="M19" s="86"/>
    </row>
    <row r="20" spans="1:17" ht="15" customHeight="1" x14ac:dyDescent="0.25">
      <c r="A20" s="86"/>
      <c r="B20" s="86"/>
      <c r="C20" s="86"/>
      <c r="D20" s="91" t="s">
        <v>33</v>
      </c>
      <c r="E20" s="86" t="s">
        <v>32</v>
      </c>
      <c r="F20" s="86"/>
      <c r="G20" s="86"/>
      <c r="H20" s="86"/>
      <c r="I20" s="86"/>
      <c r="J20" s="86"/>
      <c r="K20" s="86"/>
      <c r="L20" s="86"/>
      <c r="M20" s="86"/>
    </row>
    <row r="21" spans="1:17" ht="42.75" customHeight="1" x14ac:dyDescent="0.25">
      <c r="A21" s="86"/>
      <c r="B21" s="86"/>
      <c r="C21" s="86"/>
      <c r="D21" s="91"/>
      <c r="E21" s="39" t="s">
        <v>30</v>
      </c>
      <c r="F21" s="39" t="s">
        <v>5</v>
      </c>
      <c r="G21" s="39" t="s">
        <v>31</v>
      </c>
      <c r="H21" s="41" t="s">
        <v>14</v>
      </c>
      <c r="I21" s="42" t="s">
        <v>12</v>
      </c>
      <c r="J21" s="39" t="s">
        <v>7</v>
      </c>
      <c r="K21" s="39" t="s">
        <v>8</v>
      </c>
      <c r="L21" s="39" t="s">
        <v>25</v>
      </c>
      <c r="M21" s="40" t="s">
        <v>26</v>
      </c>
    </row>
    <row r="22" spans="1:17" ht="15.95" customHeight="1" x14ac:dyDescent="0.25">
      <c r="A22" s="22">
        <v>1</v>
      </c>
      <c r="B22" s="22">
        <v>2</v>
      </c>
      <c r="C22" s="22">
        <v>3</v>
      </c>
      <c r="D22" s="22">
        <v>4</v>
      </c>
      <c r="E22" s="47">
        <v>5</v>
      </c>
      <c r="F22" s="47">
        <v>6</v>
      </c>
      <c r="G22" s="47">
        <v>7</v>
      </c>
      <c r="H22" s="43">
        <v>8</v>
      </c>
      <c r="I22" s="43">
        <v>9</v>
      </c>
      <c r="J22" s="22">
        <v>10</v>
      </c>
      <c r="K22" s="22">
        <v>11</v>
      </c>
      <c r="L22" s="22">
        <v>12</v>
      </c>
      <c r="M22" s="22">
        <v>13</v>
      </c>
    </row>
    <row r="23" spans="1:17" s="10" customFormat="1" ht="15" customHeight="1" x14ac:dyDescent="0.25">
      <c r="A23" s="109" t="s">
        <v>15</v>
      </c>
      <c r="B23" s="109"/>
      <c r="C23" s="109"/>
      <c r="D23" s="22"/>
      <c r="E23" s="47"/>
      <c r="F23" s="47"/>
      <c r="G23" s="47"/>
      <c r="H23" s="43"/>
      <c r="I23" s="43"/>
      <c r="J23" s="22"/>
      <c r="K23" s="22"/>
      <c r="L23" s="22"/>
      <c r="M23" s="22"/>
    </row>
    <row r="24" spans="1:17" s="10" customFormat="1" ht="45.75" customHeight="1" x14ac:dyDescent="0.25">
      <c r="A24" s="17">
        <v>1</v>
      </c>
      <c r="B24" s="61" t="s">
        <v>60</v>
      </c>
      <c r="C24" s="60" t="s">
        <v>51</v>
      </c>
      <c r="D24" s="77">
        <v>284845.44</v>
      </c>
      <c r="E24" s="12"/>
      <c r="F24" s="12"/>
      <c r="G24" s="71"/>
      <c r="H24" s="44"/>
      <c r="I24" s="44"/>
      <c r="J24" s="12"/>
      <c r="K24" s="12"/>
      <c r="L24" s="12"/>
      <c r="M24" s="12"/>
    </row>
    <row r="25" spans="1:17" s="10" customFormat="1" ht="45.75" customHeight="1" x14ac:dyDescent="0.25">
      <c r="A25" s="17">
        <v>2</v>
      </c>
      <c r="B25" s="61" t="s">
        <v>61</v>
      </c>
      <c r="C25" s="60" t="s">
        <v>52</v>
      </c>
      <c r="D25" s="77">
        <v>128180.46</v>
      </c>
      <c r="E25" s="12"/>
      <c r="F25" s="12"/>
      <c r="G25" s="71"/>
      <c r="H25" s="44"/>
      <c r="I25" s="44"/>
      <c r="J25" s="12"/>
      <c r="K25" s="12"/>
      <c r="L25" s="12"/>
      <c r="M25" s="12"/>
    </row>
    <row r="26" spans="1:17" s="10" customFormat="1" x14ac:dyDescent="0.25">
      <c r="A26" s="90" t="s">
        <v>16</v>
      </c>
      <c r="B26" s="90"/>
      <c r="C26" s="90"/>
      <c r="D26" s="18">
        <f>SUM(D24:D25)</f>
        <v>413025.9</v>
      </c>
      <c r="E26" s="18">
        <f>SUM(E24:E25)</f>
        <v>0</v>
      </c>
      <c r="F26" s="18">
        <f>SUM(F24:F25)</f>
        <v>0</v>
      </c>
      <c r="G26" s="18">
        <f>SUM(G24:G25)</f>
        <v>0</v>
      </c>
      <c r="H26" s="18">
        <f>SUM(H24:H25)</f>
        <v>0</v>
      </c>
      <c r="I26" s="18">
        <f>SUM(I24:I25)</f>
        <v>0</v>
      </c>
      <c r="J26" s="18">
        <f>SUM(J24:J25)</f>
        <v>0</v>
      </c>
      <c r="K26" s="18">
        <f>SUM(K24:K25)</f>
        <v>0</v>
      </c>
      <c r="L26" s="18">
        <f>SUM(L24:L25)</f>
        <v>0</v>
      </c>
      <c r="M26" s="18">
        <f>SUM(M24:M25)</f>
        <v>0</v>
      </c>
    </row>
    <row r="27" spans="1:17" s="10" customFormat="1" x14ac:dyDescent="0.25">
      <c r="A27" s="92" t="s">
        <v>24</v>
      </c>
      <c r="B27" s="93"/>
      <c r="C27" s="94"/>
      <c r="D27" s="45"/>
      <c r="E27" s="23"/>
      <c r="F27" s="23"/>
      <c r="G27" s="23"/>
      <c r="H27" s="45"/>
      <c r="I27" s="45"/>
      <c r="J27" s="23"/>
      <c r="K27" s="23"/>
      <c r="L27" s="23"/>
      <c r="M27" s="23"/>
    </row>
    <row r="28" spans="1:17" s="10" customFormat="1" x14ac:dyDescent="0.25">
      <c r="A28" s="95" t="s">
        <v>34</v>
      </c>
      <c r="B28" s="96"/>
      <c r="C28" s="97"/>
      <c r="D28" s="69"/>
      <c r="E28" s="23"/>
      <c r="F28" s="23"/>
      <c r="G28" s="23"/>
      <c r="H28" s="23"/>
      <c r="I28" s="45"/>
      <c r="J28" s="23"/>
      <c r="K28" s="23"/>
      <c r="L28" s="23"/>
      <c r="M28" s="23"/>
    </row>
    <row r="29" spans="1:17" s="10" customFormat="1" x14ac:dyDescent="0.25">
      <c r="A29" s="95" t="s">
        <v>29</v>
      </c>
      <c r="B29" s="96"/>
      <c r="C29" s="97"/>
      <c r="D29" s="45"/>
      <c r="E29" s="23"/>
      <c r="F29" s="23"/>
      <c r="G29" s="23"/>
      <c r="H29" s="23"/>
      <c r="I29" s="45"/>
      <c r="J29" s="23"/>
      <c r="K29" s="23"/>
      <c r="L29" s="23"/>
      <c r="M29" s="23"/>
    </row>
    <row r="30" spans="1:17" s="10" customFormat="1" x14ac:dyDescent="0.25">
      <c r="A30" s="95" t="s">
        <v>36</v>
      </c>
      <c r="B30" s="96"/>
      <c r="C30" s="97"/>
      <c r="D30" s="45" t="s">
        <v>43</v>
      </c>
      <c r="E30" s="23"/>
      <c r="F30" s="23"/>
      <c r="G30" s="23"/>
      <c r="H30" s="45"/>
      <c r="I30" s="45"/>
      <c r="J30" s="23"/>
      <c r="K30" s="23"/>
      <c r="L30" s="23"/>
      <c r="M30" s="23"/>
    </row>
    <row r="31" spans="1:17" s="10" customFormat="1" x14ac:dyDescent="0.25">
      <c r="A31" s="87" t="s">
        <v>17</v>
      </c>
      <c r="B31" s="88"/>
      <c r="C31" s="89"/>
      <c r="D31" s="44"/>
      <c r="E31" s="12"/>
      <c r="F31" s="12"/>
      <c r="G31" s="12"/>
      <c r="H31" s="44"/>
      <c r="I31" s="44"/>
      <c r="J31" s="12"/>
      <c r="K31" s="12"/>
      <c r="L31" s="12"/>
      <c r="M31" s="12"/>
    </row>
    <row r="32" spans="1:17" s="10" customFormat="1" ht="15.75" x14ac:dyDescent="0.25">
      <c r="A32" s="17">
        <v>2</v>
      </c>
      <c r="B32" s="56"/>
      <c r="C32" s="20"/>
      <c r="D32" s="36"/>
      <c r="E32" s="12"/>
      <c r="F32" s="12"/>
      <c r="G32" s="12"/>
      <c r="H32" s="12"/>
      <c r="I32" s="44"/>
      <c r="J32" s="12"/>
      <c r="K32" s="12"/>
      <c r="L32" s="12"/>
      <c r="M32" s="12"/>
    </row>
    <row r="33" spans="1:13" s="10" customFormat="1" x14ac:dyDescent="0.25">
      <c r="A33" s="90" t="s">
        <v>18</v>
      </c>
      <c r="B33" s="90"/>
      <c r="C33" s="90"/>
      <c r="D33" s="45">
        <f t="shared" ref="D33:G33" si="0">SUM(D32:D32)</f>
        <v>0</v>
      </c>
      <c r="E33" s="23">
        <f t="shared" si="0"/>
        <v>0</v>
      </c>
      <c r="F33" s="23">
        <f t="shared" si="0"/>
        <v>0</v>
      </c>
      <c r="G33" s="23">
        <f t="shared" si="0"/>
        <v>0</v>
      </c>
      <c r="H33" s="45">
        <v>0</v>
      </c>
      <c r="I33" s="45">
        <v>0</v>
      </c>
      <c r="J33" s="23">
        <f t="shared" ref="J33:M33" si="1">SUM(J32:J32)</f>
        <v>0</v>
      </c>
      <c r="K33" s="23">
        <f t="shared" si="1"/>
        <v>0</v>
      </c>
      <c r="L33" s="23">
        <f t="shared" si="1"/>
        <v>0</v>
      </c>
      <c r="M33" s="23">
        <f t="shared" si="1"/>
        <v>0</v>
      </c>
    </row>
    <row r="34" spans="1:13" s="10" customFormat="1" x14ac:dyDescent="0.25">
      <c r="A34" s="98" t="s">
        <v>38</v>
      </c>
      <c r="B34" s="98"/>
      <c r="C34" s="98"/>
      <c r="D34" s="75">
        <f>ROUND(D26+D33,2)</f>
        <v>413025.9</v>
      </c>
      <c r="E34" s="21">
        <f t="shared" ref="E34:M34" si="2">E26+E33</f>
        <v>0</v>
      </c>
      <c r="F34" s="21">
        <f t="shared" si="2"/>
        <v>0</v>
      </c>
      <c r="G34" s="21">
        <f t="shared" si="2"/>
        <v>0</v>
      </c>
      <c r="H34" s="21">
        <f t="shared" si="2"/>
        <v>0</v>
      </c>
      <c r="I34" s="21">
        <f t="shared" si="2"/>
        <v>0</v>
      </c>
      <c r="J34" s="21">
        <f t="shared" si="2"/>
        <v>0</v>
      </c>
      <c r="K34" s="21">
        <f t="shared" si="2"/>
        <v>0</v>
      </c>
      <c r="L34" s="68">
        <f>L26+L33</f>
        <v>0</v>
      </c>
      <c r="M34" s="68">
        <f t="shared" si="2"/>
        <v>0</v>
      </c>
    </row>
    <row r="35" spans="1:13" s="10" customFormat="1" ht="15" hidden="1" customHeight="1" x14ac:dyDescent="0.25">
      <c r="A35" s="85" t="s">
        <v>20</v>
      </c>
      <c r="B35" s="85"/>
      <c r="C35" s="85"/>
      <c r="D35" s="76"/>
      <c r="E35" s="21"/>
      <c r="F35" s="21"/>
      <c r="G35" s="21"/>
      <c r="H35" s="46"/>
      <c r="I35" s="46"/>
      <c r="J35" s="21"/>
      <c r="K35" s="21"/>
      <c r="L35" s="21"/>
      <c r="M35" s="21"/>
    </row>
    <row r="36" spans="1:13" s="10" customFormat="1" hidden="1" x14ac:dyDescent="0.25">
      <c r="A36" s="91" t="s">
        <v>21</v>
      </c>
      <c r="B36" s="91"/>
      <c r="C36" s="91"/>
      <c r="D36" s="75">
        <f>D34*D35</f>
        <v>0</v>
      </c>
      <c r="E36" s="21"/>
      <c r="F36" s="21"/>
      <c r="G36" s="21"/>
      <c r="H36" s="46"/>
      <c r="I36" s="46"/>
      <c r="J36" s="21"/>
      <c r="K36" s="21"/>
      <c r="L36" s="21"/>
      <c r="M36" s="21"/>
    </row>
    <row r="37" spans="1:13" s="10" customFormat="1" x14ac:dyDescent="0.25">
      <c r="A37" s="17"/>
      <c r="B37" s="17" t="s">
        <v>2</v>
      </c>
      <c r="C37" s="16"/>
      <c r="D37" s="70">
        <f>D34*20%</f>
        <v>82605.179999999993</v>
      </c>
      <c r="E37" s="12"/>
      <c r="F37" s="12"/>
      <c r="G37" s="12"/>
      <c r="H37" s="44"/>
      <c r="I37" s="44"/>
      <c r="J37" s="12"/>
      <c r="K37" s="12"/>
      <c r="L37" s="12"/>
      <c r="M37" s="12"/>
    </row>
    <row r="38" spans="1:13" s="10" customFormat="1" x14ac:dyDescent="0.25">
      <c r="A38" s="17"/>
      <c r="B38" s="17" t="s">
        <v>3</v>
      </c>
      <c r="C38" s="16"/>
      <c r="D38" s="70">
        <f>D34+D37</f>
        <v>495631.08</v>
      </c>
      <c r="E38" s="12"/>
      <c r="F38" s="12"/>
      <c r="G38" s="12"/>
      <c r="H38" s="44"/>
      <c r="I38" s="44"/>
      <c r="J38" s="12"/>
      <c r="K38" s="12"/>
      <c r="L38" s="12"/>
      <c r="M38" s="12"/>
    </row>
    <row r="39" spans="1:13" hidden="1" x14ac:dyDescent="0.25">
      <c r="A39" s="100" t="s">
        <v>13</v>
      </c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</row>
    <row r="40" spans="1:13" ht="15" hidden="1" customHeight="1" x14ac:dyDescent="0.25">
      <c r="A40" s="30" t="s">
        <v>9</v>
      </c>
      <c r="B40" s="85" t="s">
        <v>10</v>
      </c>
      <c r="C40" s="85"/>
      <c r="D40" s="14" t="e">
        <f>#REF!</f>
        <v>#REF!</v>
      </c>
      <c r="E40" s="15"/>
      <c r="F40" s="15"/>
      <c r="G40" s="15"/>
      <c r="H40" s="15"/>
      <c r="I40" s="15"/>
      <c r="J40" s="15"/>
      <c r="K40" s="15"/>
      <c r="L40" s="15"/>
      <c r="M40" s="15"/>
    </row>
    <row r="41" spans="1:13" ht="13.5" hidden="1" customHeight="1" x14ac:dyDescent="0.25">
      <c r="A41" s="110" t="s">
        <v>6</v>
      </c>
      <c r="B41" s="110"/>
      <c r="C41" s="110"/>
      <c r="D41" s="14" t="e">
        <f>#REF!*6.21+16</f>
        <v>#REF!</v>
      </c>
      <c r="E41" s="15"/>
      <c r="F41" s="15"/>
      <c r="G41" s="15"/>
      <c r="H41" s="15"/>
      <c r="I41" s="15"/>
      <c r="J41" s="15"/>
      <c r="K41" s="15"/>
      <c r="L41" s="15"/>
      <c r="M41" s="15"/>
    </row>
    <row r="42" spans="1:13" ht="13.5" hidden="1" customHeight="1" x14ac:dyDescent="0.25">
      <c r="A42" s="110" t="s">
        <v>11</v>
      </c>
      <c r="B42" s="110"/>
      <c r="C42" s="110"/>
      <c r="D42" s="14" t="e">
        <f>#REF!*5.19+1</f>
        <v>#REF!</v>
      </c>
      <c r="E42" s="15"/>
      <c r="F42" s="15"/>
      <c r="G42" s="15"/>
      <c r="H42" s="15"/>
      <c r="I42" s="15"/>
      <c r="J42" s="15"/>
      <c r="K42" s="15"/>
      <c r="L42" s="15"/>
      <c r="M42" s="15"/>
    </row>
    <row r="43" spans="1:13" ht="15.95" hidden="1" customHeight="1" x14ac:dyDescent="0.25">
      <c r="A43" s="17"/>
      <c r="B43" s="19" t="s">
        <v>23</v>
      </c>
      <c r="C43" s="24"/>
      <c r="D43" s="24" t="e">
        <f>D34+D41+D42</f>
        <v>#REF!</v>
      </c>
      <c r="E43" s="24"/>
      <c r="F43" s="24"/>
      <c r="G43" s="24"/>
      <c r="H43" s="24"/>
      <c r="I43" s="24"/>
      <c r="J43" s="24"/>
      <c r="K43" s="24"/>
      <c r="L43" s="24"/>
      <c r="M43" s="24"/>
    </row>
    <row r="44" spans="1:13" s="9" customFormat="1" ht="12.75" x14ac:dyDescent="0.25">
      <c r="A44" s="107" t="s">
        <v>37</v>
      </c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</row>
    <row r="45" spans="1:13" s="9" customFormat="1" ht="21.75" customHeight="1" x14ac:dyDescent="0.25">
      <c r="A45" s="37"/>
      <c r="B45" s="99" t="s">
        <v>27</v>
      </c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</row>
    <row r="46" spans="1:13" ht="15.75" x14ac:dyDescent="0.25">
      <c r="A46" s="5"/>
      <c r="B46" s="38" t="s">
        <v>28</v>
      </c>
      <c r="C46" s="4"/>
      <c r="D46" s="11"/>
      <c r="E46" s="4"/>
      <c r="F46" s="4"/>
      <c r="G46" s="11"/>
      <c r="H46" s="11"/>
      <c r="I46" s="11"/>
      <c r="J46" s="4"/>
      <c r="K46" s="4"/>
      <c r="L46" s="4"/>
      <c r="M46" s="4"/>
    </row>
    <row r="47" spans="1:13" ht="15.75" x14ac:dyDescent="0.25">
      <c r="A47" s="5"/>
      <c r="B47" s="38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3" s="25" customFormat="1" ht="15" customHeight="1" x14ac:dyDescent="0.25">
      <c r="B48" s="31" t="s">
        <v>44</v>
      </c>
      <c r="C48" s="49"/>
      <c r="D48" s="50"/>
      <c r="E48" s="51"/>
      <c r="F48" s="84" t="s">
        <v>35</v>
      </c>
      <c r="G48" s="84"/>
      <c r="H48" s="13"/>
      <c r="I48" s="13"/>
      <c r="J48" s="13"/>
      <c r="K48" s="13"/>
      <c r="L48" s="13"/>
      <c r="M48" s="13"/>
    </row>
    <row r="49" spans="2:13" s="25" customFormat="1" ht="15" customHeight="1" x14ac:dyDescent="0.25">
      <c r="B49" s="31"/>
      <c r="C49" s="52"/>
      <c r="D49" s="53"/>
      <c r="E49" s="51"/>
      <c r="F49" s="52"/>
      <c r="G49" s="13"/>
      <c r="H49" s="13"/>
      <c r="I49" s="13"/>
      <c r="J49" s="13"/>
      <c r="K49" s="13"/>
      <c r="L49" s="13"/>
      <c r="M49" s="13"/>
    </row>
    <row r="50" spans="2:13" s="25" customFormat="1" ht="15" customHeight="1" x14ac:dyDescent="0.25">
      <c r="B50" s="31" t="s">
        <v>45</v>
      </c>
      <c r="C50" s="49"/>
      <c r="D50" s="54"/>
      <c r="E50" s="51"/>
      <c r="F50" s="84" t="s">
        <v>39</v>
      </c>
      <c r="G50" s="84"/>
      <c r="H50" s="84"/>
      <c r="I50" s="13"/>
      <c r="J50" s="13"/>
      <c r="K50" s="13"/>
      <c r="L50" s="13"/>
      <c r="M50" s="13"/>
    </row>
    <row r="51" spans="2:13" ht="18.399999999999999" customHeight="1" x14ac:dyDescent="0.25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2:13" x14ac:dyDescent="0.25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2:13" x14ac:dyDescent="0.25">
      <c r="C53" s="1"/>
      <c r="D53" s="1">
        <v>2174107</v>
      </c>
      <c r="E53" s="1"/>
      <c r="F53" s="1"/>
      <c r="G53" s="1"/>
      <c r="H53" s="1"/>
      <c r="I53" s="1"/>
      <c r="J53" s="1"/>
      <c r="K53" s="1"/>
      <c r="L53" s="1"/>
      <c r="M53" s="1"/>
    </row>
    <row r="54" spans="2:13" x14ac:dyDescent="0.25">
      <c r="C54" s="1"/>
      <c r="D54" s="1">
        <f>D53-D26</f>
        <v>1761081</v>
      </c>
      <c r="E54" s="1"/>
      <c r="F54" s="1"/>
      <c r="G54" s="1"/>
      <c r="H54" s="1"/>
      <c r="I54" s="1"/>
      <c r="J54" s="1"/>
      <c r="K54" s="1"/>
      <c r="L54" s="1"/>
      <c r="M54" s="1"/>
    </row>
    <row r="55" spans="2:13" x14ac:dyDescent="0.25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2:13" x14ac:dyDescent="0.25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2:13" x14ac:dyDescent="0.25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2:13" x14ac:dyDescent="0.25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2:13" x14ac:dyDescent="0.25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2:13" x14ac:dyDescent="0.25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2:13" x14ac:dyDescent="0.25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2:13" x14ac:dyDescent="0.25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2:13" x14ac:dyDescent="0.25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2:13" x14ac:dyDescent="0.25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3:13" x14ac:dyDescent="0.25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3:13" x14ac:dyDescent="0.25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3:13" x14ac:dyDescent="0.25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3:13" x14ac:dyDescent="0.25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3:13" x14ac:dyDescent="0.25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3:13" x14ac:dyDescent="0.25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3:13" x14ac:dyDescent="0.25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3:13" x14ac:dyDescent="0.25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3:13" x14ac:dyDescent="0.25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3:13" x14ac:dyDescent="0.25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3:13" x14ac:dyDescent="0.25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3:13" x14ac:dyDescent="0.25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3:13" x14ac:dyDescent="0.25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3:13" x14ac:dyDescent="0.25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3:13" x14ac:dyDescent="0.25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3:13" x14ac:dyDescent="0.25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3:13" x14ac:dyDescent="0.25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3:13" x14ac:dyDescent="0.25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3:13" x14ac:dyDescent="0.25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3:13" x14ac:dyDescent="0.25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</sheetData>
  <mergeCells count="35">
    <mergeCell ref="A35:C35"/>
    <mergeCell ref="A15:B15"/>
    <mergeCell ref="A44:M44"/>
    <mergeCell ref="D20:D21"/>
    <mergeCell ref="A23:C23"/>
    <mergeCell ref="D19:M19"/>
    <mergeCell ref="A19:A21"/>
    <mergeCell ref="A41:C41"/>
    <mergeCell ref="A26:C26"/>
    <mergeCell ref="A42:C42"/>
    <mergeCell ref="A18:Q18"/>
    <mergeCell ref="A2:M2"/>
    <mergeCell ref="A12:M12"/>
    <mergeCell ref="A17:B17"/>
    <mergeCell ref="A14:B14"/>
    <mergeCell ref="A10:M10"/>
    <mergeCell ref="A16:B16"/>
    <mergeCell ref="A9:B9"/>
    <mergeCell ref="C14:M14"/>
    <mergeCell ref="F50:H50"/>
    <mergeCell ref="B40:C40"/>
    <mergeCell ref="E20:M20"/>
    <mergeCell ref="A31:C31"/>
    <mergeCell ref="A33:C33"/>
    <mergeCell ref="A36:C36"/>
    <mergeCell ref="A27:C27"/>
    <mergeCell ref="A28:C28"/>
    <mergeCell ref="A29:C29"/>
    <mergeCell ref="A30:C30"/>
    <mergeCell ref="A34:C34"/>
    <mergeCell ref="B19:B21"/>
    <mergeCell ref="C19:C21"/>
    <mergeCell ref="B45:M45"/>
    <mergeCell ref="F48:G48"/>
    <mergeCell ref="A39:M39"/>
  </mergeCells>
  <printOptions horizontalCentered="1"/>
  <pageMargins left="0.39370078740157483" right="0.19685039370078741" top="0.27559055118110237" bottom="7.874015748031496E-2" header="0.15748031496062992" footer="0.15748031496062992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2024-03-29T01:43:43Z</dcterms:modified>
</cp:coreProperties>
</file>