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showInkAnnotation="0"/>
  <xr:revisionPtr revIDLastSave="0" documentId="13_ncr:1_{3C4D00A2-458C-4C6F-B022-A2633D2E0878}" xr6:coauthVersionLast="47" xr6:coauthVersionMax="47" xr10:uidLastSave="{00000000-0000-0000-0000-000000000000}"/>
  <workbookProtection workbookAlgorithmName="SHA-512" workbookHashValue="byLSd+mEVReVB0Q1/7wOVJK/2vQUlWxGooa86EzvIX/LRJVq+chl7jKh2hAXqL+pI/nfhWaKvaiNTwGdFJwfDg==" workbookSaltValue="MfcY+ynE88t6u8waQizb8g==" workbookSpinCount="100000" lockStructure="1"/>
  <bookViews>
    <workbookView xWindow="-120" yWindow="-120" windowWidth="29040" windowHeight="15840" tabRatio="855" activeTab="3" xr2:uid="{00000000-000D-0000-FFFF-FFFF00000000}"/>
  </bookViews>
  <sheets>
    <sheet name="Заявка" sheetId="2" r:id="rId1"/>
    <sheet name="Лист1" sheetId="26" state="hidden" r:id="rId2"/>
    <sheet name="Кураторы" sheetId="21" state="hidden" r:id="rId3"/>
    <sheet name="Рекомендуемые участники " sheetId="4"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Лист2" sheetId="31"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Заявка!$A$1:$N$42</definedName>
    <definedName name="ExternalData_1" localSheetId="12" hidden="1">Лист2!$A$1:$B$26</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Заявка!$D$4:$N$42</definedName>
    <definedName name="_xlnm.Print_Area" localSheetId="3">'Рекомендуемые участники '!$A$1:$H$22</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2" l="1"/>
  <c r="D7" i="2" l="1"/>
  <c r="D8" i="2" s="1"/>
  <c r="D9" i="2" s="1"/>
  <c r="D10" i="2" s="1"/>
  <c r="D11" i="2" s="1"/>
  <c r="D12" i="2" s="1"/>
  <c r="D13" i="2" s="1"/>
  <c r="D14" i="2" l="1"/>
  <c r="D15" i="2" s="1"/>
  <c r="D16" i="2" s="1"/>
  <c r="D17" i="2" s="1"/>
  <c r="D18" i="2" s="1"/>
  <c r="D19" i="2" s="1"/>
  <c r="D20" i="2" s="1"/>
  <c r="D21" i="2" s="1"/>
  <c r="D22" i="2" s="1"/>
  <c r="D23" i="2" s="1"/>
  <c r="C10" i="25"/>
  <c r="B10" i="25"/>
  <c r="D19" i="29" l="1"/>
  <c r="D4" i="28" l="1"/>
  <c r="A17" i="25"/>
  <c r="A18" i="25"/>
  <c r="A19" i="25"/>
  <c r="A20" i="25"/>
  <c r="A21" i="25"/>
  <c r="A22" i="25"/>
  <c r="A23" i="25"/>
  <c r="A24" i="25"/>
  <c r="A25" i="25"/>
  <c r="A26" i="25"/>
  <c r="A27" i="25"/>
  <c r="A28" i="25"/>
  <c r="A29" i="25"/>
  <c r="A30" i="25"/>
  <c r="A31" i="25"/>
  <c r="A32" i="25"/>
  <c r="A33" i="25"/>
  <c r="A16" i="25"/>
  <c r="C3" i="25" l="1"/>
  <c r="C4" i="25"/>
  <c r="C5" i="25"/>
  <c r="C6" i="25"/>
  <c r="C7" i="25"/>
  <c r="C8" i="25"/>
  <c r="C9" i="25"/>
  <c r="C11" i="25"/>
  <c r="C12" i="25"/>
  <c r="C13" i="25"/>
  <c r="B3" i="25"/>
  <c r="B4" i="25"/>
  <c r="B5" i="25"/>
  <c r="B6" i="25"/>
  <c r="B7" i="25"/>
  <c r="B8" i="25"/>
  <c r="B9" i="25"/>
  <c r="B11" i="25"/>
  <c r="B12" i="25"/>
  <c r="B13"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 r="A11" i="25" s="1"/>
  <c r="A12" i="25" s="1"/>
  <c r="A13"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E10" authorId="0" shapeId="0" xr:uid="{00000000-0006-0000-0000-000001000000}">
      <text>
        <r>
          <rPr>
            <b/>
            <sz val="9"/>
            <color indexed="81"/>
            <rFont val="Tahoma"/>
            <family val="2"/>
            <charset val="204"/>
          </rPr>
          <t>Автор:</t>
        </r>
        <r>
          <rPr>
            <sz val="9"/>
            <color indexed="81"/>
            <rFont val="Tahoma"/>
            <family val="2"/>
            <charset val="204"/>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Запрос — Заказчики" description="Соединение с запросом &quot;Заказчики&quot; в книге." type="5" refreshedVersion="6" background="1" saveData="1">
    <dbPr connection="Provider=Microsoft.Mashup.OleDb.1;Data Source=$Workbook$;Location=Заказчики;Extended Properties=&quot;&quot;" command="SELECT * FROM [Заказчики]"/>
  </connection>
</connections>
</file>

<file path=xl/sharedStrings.xml><?xml version="1.0" encoding="utf-8"?>
<sst xmlns="http://schemas.openxmlformats.org/spreadsheetml/2006/main" count="731" uniqueCount="476">
  <si>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</si>
  <si>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</si>
  <si>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</si>
  <si>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</si>
  <si>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</si>
  <si>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</si>
  <si>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</si>
  <si>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</si>
  <si>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</si>
  <si>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</si>
  <si>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</si>
  <si>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</si>
  <si>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</si>
  <si>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</si>
  <si>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</si>
  <si>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</si>
  <si>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</si>
  <si>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</si>
  <si>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</si>
  <si>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</si>
  <si>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</si>
  <si>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</si>
  <si>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</si>
  <si>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</si>
  <si>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</si>
  <si>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</si>
  <si>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</si>
  <si>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</si>
  <si>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</si>
  <si>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</si>
  <si>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</si>
  <si>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</si>
  <si>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</si>
  <si>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</si>
  <si>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</si>
  <si>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</si>
  <si>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</si>
  <si>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</si>
  <si>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</si>
  <si>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</si>
  <si>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</si>
  <si>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</si>
  <si>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</si>
  <si>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</si>
  <si>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</si>
  <si>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</si>
  <si>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</si>
  <si>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</si>
  <si>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</si>
  <si>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</si>
  <si>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</si>
  <si>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</si>
  <si>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</si>
  <si>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</si>
  <si>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</si>
  <si>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</si>
  <si>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</si>
  <si>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</si>
  <si>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</si>
  <si>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</si>
  <si>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</si>
  <si>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</si>
  <si>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</si>
  <si>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</si>
  <si>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</si>
  <si>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</si>
  <si>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</si>
  <si>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</si>
  <si>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</si>
  <si>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</si>
  <si>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</si>
  <si>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</si>
  <si>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</si>
  <si>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</si>
  <si>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</si>
  <si>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</si>
  <si>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</si>
  <si>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</si>
  <si>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</si>
  <si>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</si>
  <si>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</si>
  <si>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</si>
  <si>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</si>
  <si>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</si>
  <si>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</si>
  <si>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</si>
  <si>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</si>
  <si>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</si>
  <si>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</si>
  <si>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</si>
  <si>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</si>
  <si>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</si>
  <si>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</si>
  <si>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</si>
  <si>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</si>
  <si>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</si>
  <si>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</si>
  <si>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</si>
  <si>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</si>
  <si>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</si>
  <si>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</si>
  <si>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</si>
  <si>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</si>
  <si>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</si>
  <si>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</si>
  <si>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</si>
  <si>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</si>
  <si>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</si>
  <si>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</si>
  <si>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</si>
  <si>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</si>
  <si>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</si>
  <si>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</si>
  <si>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</si>
  <si>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</si>
  <si>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</si>
  <si>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</si>
  <si>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</si>
  <si>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</si>
  <si>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</si>
  <si>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</si>
  <si>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</si>
  <si>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</si>
  <si>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</si>
  <si>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</si>
  <si>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</si>
  <si>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</si>
  <si>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</si>
  <si>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</si>
  <si>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</si>
  <si>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</si>
  <si>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</si>
  <si>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</si>
  <si>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</si>
  <si>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</si>
  <si>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</si>
  <si>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</si>
  <si>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</si>
  <si>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</si>
  <si>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</si>
  <si>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</si>
  <si>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</si>
  <si>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</si>
  <si>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</si>
  <si>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</si>
  <si>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</si>
  <si>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</si>
  <si>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</si>
  <si>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</si>
  <si>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</si>
  <si>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</si>
  <si>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</si>
  <si>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</si>
  <si>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</si>
  <si>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</si>
  <si>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</si>
  <si>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</si>
  <si>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</si>
  <si>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</si>
  <si>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</si>
  <si>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</si>
  <si>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</si>
  <si>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</si>
  <si>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</si>
  <si>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</si>
  <si>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</si>
  <si>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</si>
  <si>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</si>
  <si>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</si>
  <si>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</si>
  <si>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</si>
  <si>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</si>
  <si>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</si>
  <si>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</si>
  <si>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</si>
  <si>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</si>
  <si>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</si>
  <si>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</si>
  <si>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</si>
  <si>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</si>
  <si>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</si>
  <si>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</si>
  <si>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</si>
  <si>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</si>
  <si>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</si>
  <si>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</si>
  <si>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</si>
  <si>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</si>
  <si>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 xml:space="preserve">Зимина Лариса Николаевна </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</si>
  <si>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</si>
  <si>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</si>
  <si>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</si>
  <si>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</si>
  <si>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</si>
  <si>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</si>
  <si>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</si>
  <si>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</si>
  <si>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</si>
  <si>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</si>
  <si>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</si>
  <si>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</si>
  <si>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</si>
  <si>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</si>
  <si>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</si>
  <si>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</si>
  <si>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</si>
  <si>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</si>
  <si>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</si>
  <si>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</si>
  <si>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</si>
  <si>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</si>
  <si>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</si>
  <si>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zimina_ln@irkutskenergo.ru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</si>
  <si>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</si>
  <si>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</si>
  <si>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</si>
  <si>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</si>
  <si>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</si>
  <si>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</si>
  <si>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</si>
  <si>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</si>
  <si>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</si>
  <si>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</si>
  <si>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</si>
  <si>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</si>
  <si>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</si>
  <si>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</si>
  <si>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</si>
  <si>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</si>
  <si>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</si>
  <si>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</si>
  <si>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</si>
  <si>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</si>
  <si>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</si>
  <si>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</si>
  <si>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</si>
  <si>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</si>
  <si>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</si>
  <si>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</si>
  <si>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Отдел выбора подрядчиков для генерирующих компаний</t>
  </si>
  <si>
    <t>+7 (3952) 794-404</t>
  </si>
  <si>
    <t>+7 (3952) 794-435</t>
  </si>
  <si>
    <t>+7 (3952) 792-088</t>
  </si>
  <si>
    <t>+7 (3952) 792-188</t>
  </si>
  <si>
    <t>+7 (3952) 792-199</t>
  </si>
  <si>
    <t>+7 (3952) 792-153</t>
  </si>
  <si>
    <t>+7 (3952) 792-149</t>
  </si>
  <si>
    <t>+7 (3952) 792-173</t>
  </si>
  <si>
    <t>+7 (3952) 792-265</t>
  </si>
  <si>
    <t>204б</t>
  </si>
  <si>
    <t xml:space="preserve">Лукашова Екатерина Александровна </t>
  </si>
  <si>
    <t xml:space="preserve">Засыпкина Лариса Васильевна </t>
  </si>
  <si>
    <t xml:space="preserve">Мироновский Максим Аликович </t>
  </si>
  <si>
    <t xml:space="preserve">Яковлев Михаил Артемович </t>
  </si>
  <si>
    <t xml:space="preserve">Михайлов Анатолий Алексеевич </t>
  </si>
  <si>
    <t xml:space="preserve">Фурсов Константин Игоревич </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</si>
  <si>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</si>
  <si>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</si>
  <si>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</si>
  <si>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</si>
  <si>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НМЦД, рублей с учетом НДС</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</si>
  <si>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</si>
  <si>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</si>
  <si>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</si>
  <si>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</si>
  <si>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</si>
  <si>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</si>
  <si>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</si>
  <si>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</si>
  <si>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</si>
  <si>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</si>
  <si>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</si>
  <si>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</si>
  <si>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</si>
  <si>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</si>
  <si>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</si>
  <si>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</si>
  <si>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</si>
  <si>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</si>
  <si>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</si>
  <si>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</si>
  <si>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</si>
  <si>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</si>
  <si>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</si>
  <si>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</si>
  <si>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</si>
  <si>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</si>
  <si>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</si>
  <si>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</si>
  <si>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</si>
  <si>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</si>
  <si>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</si>
  <si>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</si>
  <si>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</si>
  <si>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</si>
  <si>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</si>
  <si>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</si>
  <si>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</si>
  <si>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</si>
  <si>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</si>
  <si>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</si>
  <si>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</si>
  <si>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</si>
  <si>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</si>
  <si>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</si>
  <si>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</si>
  <si>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</si>
  <si>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</si>
  <si>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</si>
  <si>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</si>
  <si>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</si>
  <si>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</si>
  <si>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</si>
  <si>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</si>
  <si>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</si>
  <si>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</si>
  <si>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</si>
  <si>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</si>
  <si>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</si>
  <si>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</si>
  <si>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</si>
  <si>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</si>
  <si>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</si>
  <si>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</si>
  <si>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</si>
  <si>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</si>
  <si>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</si>
  <si>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</si>
  <si>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</si>
  <si>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</si>
  <si>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</si>
  <si>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</si>
  <si>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</si>
  <si>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</si>
  <si>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</si>
  <si>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</si>
  <si>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</si>
  <si>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</si>
  <si>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</si>
  <si>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</si>
  <si>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</si>
  <si>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</si>
  <si>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</si>
  <si>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</si>
  <si>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</si>
  <si>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</si>
  <si>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</si>
  <si>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</si>
  <si>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</si>
  <si>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</si>
  <si>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</si>
  <si>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</si>
  <si>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</si>
  <si>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</si>
  <si>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</si>
  <si>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</si>
  <si>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</si>
  <si>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</si>
  <si>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</si>
  <si>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</si>
  <si>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</si>
  <si>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</si>
  <si>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</si>
  <si>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</si>
  <si>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</si>
  <si>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</si>
  <si>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</si>
  <si>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</si>
  <si>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</si>
  <si>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</si>
  <si>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</si>
  <si>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</si>
  <si>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</si>
  <si>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</si>
  <si>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</si>
  <si>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</si>
  <si>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</si>
  <si>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</si>
  <si>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</si>
  <si>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</si>
  <si>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</si>
  <si>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</si>
  <si>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</si>
  <si>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</si>
  <si>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</si>
  <si>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</si>
  <si>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</si>
  <si>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</si>
  <si>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</si>
  <si>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«БЭК»</t>
  </si>
  <si>
    <t>ООО «БЭК-ремонт»</t>
  </si>
  <si>
    <t>ООО «Евросибэнерго-гидрогенерация»</t>
  </si>
  <si>
    <t>ООО «Евросибэнерго-Инжиниринг»</t>
  </si>
  <si>
    <t>ООО «Гидроэнергосервис-ремонт»</t>
  </si>
  <si>
    <t>ООО «Иркутскэнергоремонт»</t>
  </si>
  <si>
    <t>ООО «ГЭС-Инжиниринг»</t>
  </si>
  <si>
    <t>ОБП «Саяногорские тепловые сети»</t>
  </si>
  <si>
    <t>ООО «Саяногорские коммунальные системы»</t>
  </si>
  <si>
    <t>ООО «Хакасские коммунальные системы»</t>
  </si>
  <si>
    <t>ООО «Иркутские коммунальные системы»</t>
  </si>
  <si>
    <t>ООО «Евросибэнерго «тепловая энергия»</t>
  </si>
  <si>
    <t>ООО «ИЦ «Иркутскэнерго»</t>
  </si>
  <si>
    <t>ООО «Эн+ Диджитал»</t>
  </si>
  <si>
    <t>АНО «Хоккейный клуб «Байкал-энергия»</t>
  </si>
  <si>
    <t>ООО «Центр обработки данных «Иркутскэнерго»</t>
  </si>
  <si>
    <t>ООО «Пожарная охрана «Иркутскэнерго»</t>
  </si>
  <si>
    <t>ООО «Иркутская энергосбытовая компания»</t>
  </si>
  <si>
    <t>ООО «Компания «Востсибуголь»</t>
  </si>
  <si>
    <t>АО «Отделение временной эксплуатации»</t>
  </si>
  <si>
    <t>Сумма НДС</t>
  </si>
  <si>
    <t>Инициатор закупки</t>
  </si>
  <si>
    <t>Публикация закупки в ЕИС по 223-ФЗ</t>
  </si>
  <si>
    <t xml:space="preserve">Бюджет заказчика </t>
  </si>
  <si>
    <t>ООО «Фирма Г.Ф.К.»</t>
  </si>
  <si>
    <t>ООО «ТД ЯнтарьЭК»</t>
  </si>
  <si>
    <t>Куратор отбора: _____________________________</t>
  </si>
  <si>
    <t>ЗАО "НИЦ "ТехноПрогресс"</t>
  </si>
  <si>
    <t xml:space="preserve">ООО НПО "СибЭРА" </t>
  </si>
  <si>
    <t>ООО "СибДиЭкс</t>
  </si>
  <si>
    <t xml:space="preserve">АО "НИИЭС" </t>
  </si>
  <si>
    <t>АО "ВНИИГ"</t>
  </si>
  <si>
    <t>ООО "СибПСК"</t>
  </si>
  <si>
    <t>АО "Ленгидропроект"</t>
  </si>
  <si>
    <t>АО «ВО «Безопасность»</t>
  </si>
  <si>
    <t>ООО "ИТК "ДИАГНОСТИКА И КОНТРОЛЬ"</t>
  </si>
  <si>
    <t xml:space="preserve">АО НПКЦ «Энергия» </t>
  </si>
  <si>
    <t>ООО «Сибирская Экспертная Компания»</t>
  </si>
  <si>
    <t xml:space="preserve">2466258866   </t>
  </si>
  <si>
    <t xml:space="preserve">doz11@inbox.ru </t>
  </si>
  <si>
    <t>Красноярск</t>
  </si>
  <si>
    <t>info@leica-gfk.ru</t>
  </si>
  <si>
    <t>Детализация информации по участию в закупке</t>
  </si>
  <si>
    <t>cherepanov@tpcorp.ru</t>
  </si>
  <si>
    <t>semchukid@tdyantar.ru</t>
  </si>
  <si>
    <t>sibdieks@mail.ru</t>
  </si>
  <si>
    <t>info@niies.ru</t>
  </si>
  <si>
    <t>vniig@vniig.ru</t>
  </si>
  <si>
    <t>sibpsc@bk.ru, sibpsc13@mail.ru</t>
  </si>
  <si>
    <t>KozlovaES@lhp.ru office@lhp.ru, ОРП СШГЭС &lt;orplhp@mail.ru&gt;</t>
  </si>
  <si>
    <t>malashenko@indexpert.ru</t>
  </si>
  <si>
    <t>Zaoenergy24@list.ru</t>
  </si>
  <si>
    <t>Москва</t>
  </si>
  <si>
    <t>Санкт-Петербург</t>
  </si>
  <si>
    <t>Новосибирск</t>
  </si>
  <si>
    <t xml:space="preserve">Мельникова Евгения Валерьевна
Телефон: (3843) 35-34-11, 35-34-13
</t>
  </si>
  <si>
    <t>Ермошенко Оксана Евгеньевна
Тел./факс: 8(391)258-11-77</t>
  </si>
  <si>
    <t>Семчук Иван Дмитриевич 915-030-1902</t>
  </si>
  <si>
    <t xml:space="preserve">Тамара Юрьевна Иванова
Главный специалист отдела маркетинга 
и организации закупочных процедур
АО «Ленгидропроект»
E-mail: IvanovaTYu@lhp.ru 
Тел.: +7 (812) 439-83-20
</t>
  </si>
  <si>
    <t>Тел.: +7(495) 411-94-36</t>
  </si>
  <si>
    <t>да</t>
  </si>
  <si>
    <t>тел. +7 495 232-60-68</t>
  </si>
  <si>
    <t xml:space="preserve">Тел.: (499) 493-51-32
(495) 363-56-51
</t>
  </si>
  <si>
    <t>Тел. (812) 535-54-45</t>
  </si>
  <si>
    <t>Судаков Александр Александрович 8(391)277-86-57</t>
  </si>
  <si>
    <t>8 383 208 09 81, Данилова Наталья Андреевна</t>
  </si>
  <si>
    <t>konkurs@sibeknso.ru, ooosek@ngs.ru</t>
  </si>
  <si>
    <t>bajkalova@vosafety.ru, safety_kras@vosafety.ru</t>
  </si>
  <si>
    <t>Тел в Москве:  (495) 912-06-98, Тел. В Красноярске: (391) 2-902-903 (905), (391) 2-902-918</t>
  </si>
  <si>
    <t>тендер-менеджер, Гогунова Ксения Викторовна, 7(421)2459902</t>
  </si>
  <si>
    <t>тел.: 83912789262</t>
  </si>
  <si>
    <t>ООО НПО «ЦКТИ»</t>
  </si>
  <si>
    <t xml:space="preserve">info@cdti.ru, general@ckti.ru  </t>
  </si>
  <si>
    <t>ООО "Графика солюшен"</t>
  </si>
  <si>
    <t xml:space="preserve">ООО «Гидроэксперт» </t>
  </si>
  <si>
    <t>7-499-704-5101</t>
  </si>
  <si>
    <t>тел. 8- 914-898-5027</t>
  </si>
  <si>
    <t>E-mail: kalashnikov@hidroex</t>
  </si>
  <si>
    <t>gr-solution@yandex.ru</t>
  </si>
  <si>
    <t>ООО «Экспертиза. Диагностика. Сервис»</t>
  </si>
  <si>
    <t>eds_tender@mail.ru</t>
  </si>
  <si>
    <t>454020, г Челябинск, ул. Воровского 52а, офис 4
ИНН 7453203450 eds_tender@mail.ru</t>
  </si>
  <si>
    <t>ООО "Сибмашхолдинг"
660131, г. Красноярск, пр-т Металлургов, дом 2 "Д", стр. 1
ИНН 2466132895</t>
  </si>
  <si>
    <t>sale@sibmh.ru</t>
  </si>
  <si>
    <t>Иркутскэнергопроект</t>
  </si>
  <si>
    <t>UvenchikovaYS@irkutskenergo.ru, Skorodumov_VV@irkutskenergo.ru, zverev_aa@ic-eurosib.ru, Dombrovsky_IA@irkutskenergo.ru</t>
  </si>
  <si>
    <t>Перечень рекомендуемых участников по открытому запросу предложений на право заключения договора на выполнение работ по разработке проектной документации по созданию автоматической системы измерений перепада уровней на сороудерживающих решетках филиала АО "ЕвроСибЭнерго" "Красноярская ГЭС"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</si>
</sst>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numFmt numFmtId="165" formatCode="[&lt;=9999999999]\+###\-###\-####;\+###_ \(###\)\ ###\-####"/>
  </numFmts>
  <fonts count="6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family val="2"/>
      <charset val="204"/>
    </font>
    <font>
      <b/>
      <sz val="9"/>
      <color indexed="81"/>
      <name val="Tahoma"/>
      <family val="2"/>
      <charset val="204"/>
    </font>
    <font>
      <sz val="9"/>
      <color theme="1"/>
      <name val="Times New Roman"/>
      <family val="1"/>
      <charset val="204"/>
    </font>
    <font>
      <sz val="10"/>
      <color theme="1"/>
      <name val="PT Sans"/>
      <family val="2"/>
      <charset val="204"/>
    </font>
    <font>
      <b/>
      <sz val="10"/>
      <color theme="1"/>
      <name val="PT Sans"/>
      <family val="2"/>
      <charset val="204"/>
    </font>
    <font>
      <u/>
      <sz val="11"/>
      <color theme="1"/>
      <name val="Calibri"/>
      <family val="2"/>
      <scheme val="minor"/>
    </font>
    <font>
      <b/>
      <sz val="10"/>
      <color theme="1"/>
      <name val="PT Sans"/>
      <family val="2"/>
      <charset val="204"/>
    </font>
    <font>
      <sz val="10"/>
      <color theme="1"/>
      <name val="PT Sans"/>
    </font>
    <font>
      <sz val="10"/>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93">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52" fillId="0" borderId="0" xfId="0" applyFont="1" applyAlignment="1" applyProtection="1">
      <alignment horizontal="center"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47" fillId="0" borderId="21" xfId="0" applyFont="1" applyBorder="1" applyAlignment="1" applyProtection="1">
      <alignment horizontal="center" vertical="center" wrapText="1"/>
      <protection locked="0"/>
    </xf>
    <xf numFmtId="0" fontId="47" fillId="0" borderId="22" xfId="0" applyFont="1" applyBorder="1" applyAlignment="1" applyProtection="1">
      <alignment horizontal="center" vertical="center" wrapText="1"/>
      <protection locked="0"/>
    </xf>
    <xf numFmtId="49" fontId="47" fillId="0" borderId="22" xfId="0" applyNumberFormat="1" applyFont="1" applyBorder="1" applyAlignment="1" applyProtection="1">
      <alignment horizontal="center" vertical="center" wrapText="1"/>
      <protection locked="0"/>
    </xf>
    <xf numFmtId="0" fontId="47" fillId="0" borderId="2" xfId="0" applyFont="1" applyBorder="1" applyAlignment="1" applyProtection="1">
      <alignment horizontal="center" vertical="center" wrapText="1"/>
      <protection locked="0"/>
    </xf>
    <xf numFmtId="0" fontId="47" fillId="0" borderId="64" xfId="0" applyFont="1" applyBorder="1" applyAlignment="1" applyProtection="1">
      <alignment horizontal="center" vertical="center" wrapText="1"/>
      <protection locked="0"/>
    </xf>
    <xf numFmtId="0" fontId="47" fillId="0" borderId="1" xfId="0" applyFont="1" applyBorder="1" applyAlignment="1" applyProtection="1">
      <alignment horizontal="left" vertical="center" wrapText="1"/>
      <protection locked="0"/>
    </xf>
    <xf numFmtId="49" fontId="47" fillId="0" borderId="1" xfId="0" applyNumberFormat="1" applyFont="1" applyBorder="1" applyAlignment="1" applyProtection="1">
      <alignment horizontal="left" vertical="center" wrapText="1"/>
      <protection locked="0"/>
    </xf>
    <xf numFmtId="0" fontId="58" fillId="0" borderId="66" xfId="0" applyFont="1" applyBorder="1" applyAlignment="1" applyProtection="1">
      <alignment horizontal="center" vertical="center"/>
      <protection locked="0"/>
    </xf>
    <xf numFmtId="0" fontId="58" fillId="0" borderId="65" xfId="0" applyFont="1" applyBorder="1" applyAlignment="1" applyProtection="1">
      <alignment horizontal="left" vertical="center"/>
      <protection locked="0"/>
    </xf>
    <xf numFmtId="49" fontId="58" fillId="0" borderId="65" xfId="0" applyNumberFormat="1" applyFont="1" applyBorder="1" applyAlignment="1" applyProtection="1">
      <alignment horizontal="left" vertical="center"/>
      <protection locked="0"/>
    </xf>
    <xf numFmtId="0" fontId="58" fillId="0" borderId="65" xfId="0" applyFont="1" applyBorder="1" applyAlignment="1" applyProtection="1">
      <alignment horizontal="left" vertical="center" wrapText="1"/>
      <protection locked="0"/>
    </xf>
    <xf numFmtId="3" fontId="26" fillId="0" borderId="0" xfId="0" applyNumberFormat="1" applyFont="1" applyFill="1" applyBorder="1" applyAlignment="1" applyProtection="1">
      <alignment horizontal="left" vertical="center"/>
      <protection locked="0"/>
    </xf>
    <xf numFmtId="3" fontId="26" fillId="0" borderId="0" xfId="0" applyNumberFormat="1" applyFont="1" applyBorder="1" applyAlignment="1" applyProtection="1">
      <alignment horizontal="left" vertical="center"/>
      <protection locked="0"/>
    </xf>
    <xf numFmtId="0" fontId="6" fillId="0" borderId="1" xfId="1" applyBorder="1" applyAlignment="1" applyProtection="1">
      <alignment horizontal="left" vertical="center" wrapText="1"/>
      <protection locked="0"/>
    </xf>
    <xf numFmtId="0" fontId="59" fillId="0" borderId="65" xfId="0" applyFont="1" applyBorder="1" applyAlignment="1" applyProtection="1">
      <alignment horizontal="left" vertical="center"/>
      <protection locked="0"/>
    </xf>
    <xf numFmtId="0" fontId="59" fillId="0" borderId="1" xfId="0" applyFont="1" applyBorder="1" applyAlignment="1" applyProtection="1">
      <alignment horizontal="left" vertical="center" wrapText="1"/>
      <protection locked="0"/>
    </xf>
    <xf numFmtId="0" fontId="57" fillId="0" borderId="0" xfId="0" applyFont="1" applyAlignment="1">
      <alignment horizontal="center" wrapText="1"/>
    </xf>
    <xf numFmtId="3" fontId="26" fillId="0" borderId="68" xfId="0" applyNumberFormat="1" applyFont="1" applyFill="1" applyBorder="1" applyAlignment="1" applyProtection="1">
      <alignment horizontal="center" vertical="center"/>
      <protection locked="0"/>
    </xf>
    <xf numFmtId="0" fontId="58" fillId="0" borderId="67" xfId="0" applyFont="1" applyBorder="1" applyAlignment="1" applyProtection="1">
      <alignment horizontal="center" vertical="center"/>
      <protection locked="0"/>
    </xf>
    <xf numFmtId="0" fontId="47" fillId="0" borderId="1" xfId="0" applyFont="1" applyBorder="1" applyAlignment="1" applyProtection="1">
      <alignment horizontal="center" vertical="center" wrapText="1"/>
      <protection locked="0"/>
    </xf>
    <xf numFmtId="0" fontId="47" fillId="0" borderId="1" xfId="0" applyFont="1" applyFill="1" applyBorder="1" applyAlignment="1" applyProtection="1">
      <alignment horizontal="left" vertical="center" wrapText="1"/>
      <protection locked="0"/>
    </xf>
    <xf numFmtId="0" fontId="47" fillId="2" borderId="1" xfId="0" applyFont="1" applyFill="1" applyBorder="1" applyAlignment="1" applyProtection="1">
      <alignment horizontal="left" vertical="center" wrapText="1"/>
      <protection locked="0"/>
    </xf>
    <xf numFmtId="3" fontId="26" fillId="2" borderId="1" xfId="0" applyNumberFormat="1" applyFont="1" applyFill="1" applyBorder="1" applyAlignment="1" applyProtection="1">
      <alignment horizontal="left" vertical="center"/>
      <protection locked="0"/>
    </xf>
    <xf numFmtId="3" fontId="60" fillId="0" borderId="1" xfId="1" applyNumberFormat="1" applyFont="1" applyFill="1" applyBorder="1" applyAlignment="1" applyProtection="1">
      <alignment horizontal="left" vertical="center"/>
      <protection locked="0"/>
    </xf>
    <xf numFmtId="0" fontId="58" fillId="0" borderId="64" xfId="0" applyFont="1" applyBorder="1" applyAlignment="1" applyProtection="1">
      <alignment horizontal="center" vertical="center"/>
      <protection locked="0"/>
    </xf>
    <xf numFmtId="0" fontId="61" fillId="0" borderId="1" xfId="0" applyFont="1" applyBorder="1" applyAlignment="1" applyProtection="1">
      <alignment horizontal="left" vertical="center"/>
      <protection locked="0"/>
    </xf>
    <xf numFmtId="49" fontId="58" fillId="0" borderId="1" xfId="0" applyNumberFormat="1" applyFont="1" applyBorder="1" applyAlignment="1" applyProtection="1">
      <alignment horizontal="left" vertical="center"/>
      <protection locked="0"/>
    </xf>
    <xf numFmtId="0" fontId="58" fillId="0" borderId="1" xfId="0" applyFont="1" applyBorder="1" applyAlignment="1" applyProtection="1">
      <alignment horizontal="left" vertical="center"/>
      <protection locked="0"/>
    </xf>
    <xf numFmtId="0" fontId="58" fillId="0" borderId="1" xfId="1" applyFont="1" applyBorder="1" applyAlignment="1" applyProtection="1">
      <alignment horizontal="left" vertical="center"/>
      <protection locked="0"/>
    </xf>
    <xf numFmtId="0" fontId="58" fillId="0" borderId="1" xfId="0" applyFont="1" applyFill="1" applyBorder="1" applyAlignment="1" applyProtection="1">
      <alignment horizontal="left" vertical="center" wrapText="1"/>
      <protection locked="0"/>
    </xf>
    <xf numFmtId="3" fontId="58" fillId="0" borderId="68" xfId="0" applyNumberFormat="1" applyFont="1" applyFill="1" applyBorder="1" applyAlignment="1" applyProtection="1">
      <alignment horizontal="center" vertical="center"/>
      <protection locked="0"/>
    </xf>
    <xf numFmtId="0" fontId="58" fillId="2" borderId="1" xfId="0" applyFont="1" applyFill="1" applyBorder="1" applyAlignment="1" applyProtection="1">
      <alignment horizontal="left" vertical="center" wrapText="1"/>
      <protection locked="0"/>
    </xf>
    <xf numFmtId="0" fontId="58" fillId="0" borderId="1" xfId="1" applyFont="1" applyBorder="1" applyAlignment="1" applyProtection="1">
      <alignment horizontal="left" vertical="center" wrapText="1"/>
      <protection locked="0"/>
    </xf>
    <xf numFmtId="0" fontId="6" fillId="0" borderId="1" xfId="1" applyBorder="1" applyAlignment="1" applyProtection="1">
      <alignment horizontal="left" vertical="center"/>
      <protection locked="0"/>
    </xf>
    <xf numFmtId="0" fontId="47" fillId="0" borderId="64" xfId="0" applyFont="1" applyBorder="1" applyAlignment="1" applyProtection="1">
      <alignment horizontal="center" vertical="center"/>
      <protection locked="0"/>
    </xf>
    <xf numFmtId="0" fontId="5" fillId="0" borderId="1" xfId="0" applyFont="1" applyBorder="1" applyAlignment="1" applyProtection="1">
      <alignment horizontal="left" vertical="center"/>
      <protection locked="0"/>
    </xf>
    <xf numFmtId="49" fontId="47" fillId="0" borderId="1" xfId="0" applyNumberFormat="1"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3" fontId="47" fillId="0" borderId="68" xfId="0" applyNumberFormat="1" applyFont="1" applyFill="1" applyBorder="1" applyAlignment="1" applyProtection="1">
      <alignment horizontal="center" vertical="center"/>
      <protection locked="0"/>
    </xf>
    <xf numFmtId="0" fontId="5" fillId="0" borderId="1" xfId="0" applyFont="1" applyBorder="1" applyAlignment="1" applyProtection="1">
      <alignment horizontal="left" vertical="center" wrapText="1"/>
      <protection locked="0"/>
    </xf>
    <xf numFmtId="0" fontId="47" fillId="0" borderId="1" xfId="1" applyFont="1" applyBorder="1" applyAlignment="1" applyProtection="1">
      <alignment horizontal="left" vertical="center" wrapText="1"/>
      <protection locked="0"/>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17" fillId="2" borderId="0" xfId="0" applyFont="1" applyFill="1" applyAlignment="1" applyProtection="1">
      <alignment horizontal="center" vertical="center" wrapText="1"/>
      <protection locked="0"/>
    </xf>
    <xf numFmtId="14" fontId="25" fillId="4" borderId="0" xfId="6" applyNumberFormat="1" applyFont="1" applyFill="1" applyBorder="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0" fontId="18" fillId="2" borderId="9" xfId="0" applyFont="1" applyFill="1" applyBorder="1" applyAlignment="1" applyProtection="1">
      <alignment horizontal="left" vertical="center" wrapText="1"/>
      <protection locked="0"/>
    </xf>
    <xf numFmtId="0" fontId="18" fillId="2" borderId="10"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0" fontId="29" fillId="2" borderId="0" xfId="0" applyFont="1" applyFill="1" applyBorder="1" applyAlignment="1" applyProtection="1">
      <alignment horizontal="center" vertical="center" wrapText="1"/>
      <protection hidden="1"/>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0" fontId="51" fillId="0" borderId="0" xfId="0" applyFont="1" applyAlignment="1">
      <alignment horizontal="center" vertical="center" wrapText="1"/>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18" fillId="2" borderId="1" xfId="0" applyFont="1" applyFill="1" applyBorder="1" applyAlignment="1" applyProtection="1">
      <alignment horizontal="left" vertical="center" wrapText="1"/>
      <protection hidden="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28" fillId="0" borderId="0" xfId="0" applyFont="1" applyBorder="1" applyAlignment="1">
      <alignment horizontal="left" vertical="center"/>
    </xf>
    <xf numFmtId="0" fontId="18" fillId="2" borderId="1" xfId="0" applyFont="1" applyFill="1" applyBorder="1" applyAlignment="1" applyProtection="1">
      <alignment horizontal="left" vertical="center" wrapText="1"/>
    </xf>
    <xf numFmtId="4" fontId="18" fillId="2" borderId="1" xfId="0" applyNumberFormat="1" applyFont="1" applyFill="1" applyBorder="1" applyAlignment="1" applyProtection="1">
      <alignment horizontal="left" vertical="center" wrapText="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54" fillId="0" borderId="38" xfId="0" applyFont="1" applyBorder="1" applyAlignment="1">
      <alignment horizontal="lef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xf numFmtId="0" fontId="62" fillId="0" borderId="64" xfId="0" applyFont="1" applyBorder="1" applyAlignment="1" applyProtection="1">
      <alignment horizontal="center" vertical="center"/>
      <protection locked="0"/>
    </xf>
    <xf numFmtId="49" fontId="62" fillId="0" borderId="1" xfId="0" applyNumberFormat="1" applyFont="1" applyBorder="1" applyAlignment="1" applyProtection="1">
      <alignment horizontal="left" vertical="center"/>
      <protection locked="0"/>
    </xf>
    <xf numFmtId="0" fontId="62" fillId="2" borderId="1" xfId="0" applyFont="1" applyFill="1" applyBorder="1" applyAlignment="1" applyProtection="1">
      <alignment horizontal="left" vertical="center" wrapText="1"/>
      <protection locked="0"/>
    </xf>
    <xf numFmtId="3" fontId="62" fillId="0" borderId="68" xfId="0" applyNumberFormat="1" applyFont="1" applyFill="1" applyBorder="1" applyAlignment="1" applyProtection="1">
      <alignment horizontal="center" vertical="center"/>
      <protection locked="0"/>
    </xf>
    <xf numFmtId="0" fontId="47" fillId="0" borderId="1" xfId="0" applyFont="1" applyBorder="1" applyAlignment="1" applyProtection="1">
      <alignment horizontal="center" vertical="center"/>
      <protection locked="0"/>
    </xf>
    <xf numFmtId="0" fontId="47" fillId="0" borderId="65" xfId="0" applyFont="1" applyBorder="1" applyAlignment="1" applyProtection="1">
      <alignment horizontal="center" vertical="center"/>
      <protection locked="0"/>
    </xf>
    <xf numFmtId="0" fontId="63" fillId="0" borderId="0" xfId="0" applyFont="1" applyAlignment="1">
      <alignment horizontal="center" vertical="center"/>
    </xf>
  </cellXfs>
  <cellStyles count="12">
    <cellStyle name="№" xfId="4" xr:uid="{00000000-0005-0000-0000-000000000000}"/>
    <cellStyle name="Гиперссылка" xfId="1" builtinId="8"/>
    <cellStyle name="Заголовок раздела" xfId="3" xr:uid="{00000000-0005-0000-0000-000002000000}"/>
    <cellStyle name="Заголовок таблицы" xfId="5" xr:uid="{00000000-0005-0000-0000-000003000000}"/>
    <cellStyle name="Обычный" xfId="0" builtinId="0"/>
    <cellStyle name="Обычный 28" xfId="10" xr:uid="{00000000-0005-0000-0000-000005000000}"/>
    <cellStyle name="Обычный 4" xfId="7" xr:uid="{00000000-0005-0000-0000-000006000000}"/>
    <cellStyle name="Обычный 7" xfId="9" xr:uid="{00000000-0005-0000-0000-000007000000}"/>
    <cellStyle name="Обычный_Кураторы" xfId="11" xr:uid="{00000000-0005-0000-0000-000008000000}"/>
    <cellStyle name="Обычный_Лист1" xfId="8" xr:uid="{00000000-0005-0000-0000-000009000000}"/>
    <cellStyle name="Обычный_Лист1 2" xfId="6" xr:uid="{00000000-0005-0000-0000-00000A000000}"/>
    <cellStyle name="Титул" xfId="2" xr:uid="{00000000-0005-0000-0000-00000B000000}"/>
  </cellStyles>
  <dxfs count="162">
    <dxf>
      <font>
        <b val="0"/>
        <strike val="0"/>
        <outline val="0"/>
        <shadow val="0"/>
        <u val="none"/>
        <vertAlign val="baseline"/>
        <sz val="10"/>
        <color theme="1"/>
        <name val="PT Sans"/>
        <charset val="204"/>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color theme="0"/>
      </font>
      <fill>
        <patternFill>
          <bgColor rgb="FFFF3300"/>
        </patternFill>
      </fill>
    </dxf>
    <dxf>
      <font>
        <color theme="0"/>
      </font>
      <fill>
        <patternFill>
          <bgColor rgb="FFFF3300"/>
        </patternFill>
      </fill>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ill>
        <patternFill>
          <bgColor rgb="FFFFFFFF"/>
        </patternFill>
      </fill>
    </dxf>
    <dxf>
      <fill>
        <patternFill>
          <bgColor rgb="FFFFFFCC"/>
        </patternFill>
      </fill>
    </dxf>
    <dxf>
      <fill>
        <patternFill>
          <bgColor rgb="FFFFFFFF"/>
        </patternFill>
      </fill>
    </dxf>
    <dxf>
      <fill>
        <patternFill>
          <bgColor rgb="FFFFFFCC"/>
        </patternFill>
      </fill>
    </dxf>
    <dxf>
      <fill>
        <patternFill>
          <bgColor rgb="FFFFFFFF"/>
        </patternFill>
      </fill>
    </dxf>
    <dxf>
      <fill>
        <patternFill>
          <bgColor rgb="FFFFFFCC"/>
        </patternFill>
      </fill>
    </dxf>
    <dxf>
      <fill>
        <patternFill>
          <bgColor rgb="FFFDFECE"/>
        </patternFill>
      </fill>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border>
        <bottom style="thin">
          <color indexed="64"/>
        </bottom>
      </border>
    </dxf>
    <dxf>
      <font>
        <strike val="0"/>
        <outline val="0"/>
        <shadow val="0"/>
        <u val="none"/>
        <vertAlign val="baseline"/>
        <sz val="10"/>
        <color theme="1"/>
        <name val="PT Sans"/>
        <scheme val="none"/>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d.irkutskenergo.ru\root\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d.irkutskenergo.ru\root\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irkutskenergo.ru\roo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irkutskenergo.ru\roo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d.irkutskenergo.ru\root\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irkutskenergo.ru\root\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d.irkutskenergo.ru\roo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00000000-0016-0000-0C00-000000000000}" autoFormatId="0" applyNumberFormats="0" applyBorderFormats="0" applyFontFormats="1" applyPatternFormats="1" applyAlignmentFormats="0" applyWidthHeightFormats="0">
  <queryTableRefresh preserveSortFilterLayout="0" nextId="3">
    <queryTableFields count="2">
      <queryTableField id="1" name="№" tableColumnId="7"/>
      <queryTableField id="2" name="Наименование заказчика" tableColumnId="8"/>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Кураторы" displayName="Кураторы" ref="A1:H13" totalsRowShown="0" dataDxfId="161">
  <autoFilter ref="A1:H13" xr:uid="{00000000-0009-0000-0100-000006000000}"/>
  <tableColumns count="8">
    <tableColumn id="1" xr3:uid="{00000000-0010-0000-0000-000001000000}" name="№" dataDxfId="160"/>
    <tableColumn id="4" xr3:uid="{00000000-0010-0000-0000-000004000000}" name="Организатор" dataDxfId="159"/>
    <tableColumn id="2" xr3:uid="{00000000-0010-0000-0000-000002000000}" name="Курирующее подразделение" dataDxfId="158"/>
    <tableColumn id="3" xr3:uid="{00000000-0010-0000-0000-000003000000}" name="Куратор" dataDxfId="157"/>
    <tableColumn id="6" xr3:uid="{00000000-0010-0000-0000-000006000000}" name="Рабочий телефон " dataDxfId="156"/>
    <tableColumn id="7" xr3:uid="{00000000-0010-0000-0000-000007000000}" name="Адрес электронной почты" dataDxfId="155"/>
    <tableColumn id="5" xr3:uid="{00000000-0010-0000-0000-000005000000}" name="Кабинет" dataDxfId="154"/>
    <tableColumn id="8" xr3:uid="{00000000-0010-0000-0000-000008000000}" name="ID Access" dataDxfId="153"/>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9000000}" name="СложностьНаправленияДеятельности" displayName="СложностьНаправленияДеятельности" ref="A13:A16" totalsRowShown="0" headerRowDxfId="93" dataDxfId="92">
  <autoFilter ref="A13:A16" xr:uid="{00000000-0009-0000-0100-000005000000}"/>
  <tableColumns count="1">
    <tableColumn id="1" xr3:uid="{00000000-0010-0000-0900-000001000000}" name="Сложность направления деятельности" dataDxfId="91"/>
  </tableColumns>
  <tableStyleInfo name="TableStyleMedium2"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A000000}" name="Заказчики" displayName="Заказчики" ref="A1:B26" tableType="queryTable" totalsRowShown="0">
  <autoFilter ref="A1:B26" xr:uid="{00000000-0009-0000-0100-000002000000}"/>
  <tableColumns count="2">
    <tableColumn id="7" xr3:uid="{00000000-0010-0000-0A00-000007000000}" uniqueName="7" name="№" queryTableFieldId="1" dataDxfId="90"/>
    <tableColumn id="8" xr3:uid="{00000000-0010-0000-0A00-000008000000}" uniqueName="8" name="Наименование заказчика" queryTableFieldId="2" dataDxfId="89"/>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Таблица14" displayName="Таблица14" ref="A2:H22" totalsRowShown="0" headerRowDxfId="152" dataDxfId="150" headerRowBorderDxfId="151" tableBorderDxfId="149" totalsRowBorderDxfId="148">
  <autoFilter ref="A2:H22" xr:uid="{00000000-0009-0000-0100-000001000000}"/>
  <tableColumns count="8">
    <tableColumn id="1" xr3:uid="{00000000-0010-0000-0100-000001000000}" name="№" dataDxfId="147"/>
    <tableColumn id="2" xr3:uid="{00000000-0010-0000-0100-000002000000}" name="Наименование участника" dataDxfId="146"/>
    <tableColumn id="3" xr3:uid="{00000000-0010-0000-0100-000003000000}" name="ИНН" dataDxfId="145"/>
    <tableColumn id="4" xr3:uid="{00000000-0010-0000-0100-000004000000}" name="Город" dataDxfId="144"/>
    <tableColumn id="5" xr3:uid="{00000000-0010-0000-0100-000005000000}" name="Контактная эл. почта" dataDxfId="2"/>
    <tableColumn id="6" xr3:uid="{00000000-0010-0000-0100-000006000000}" name="Контактный телефон" dataDxfId="0"/>
    <tableColumn id="8" xr3:uid="{00000000-0010-0000-0100-000008000000}" name="Детализация информации по участию в закупке" dataDxfId="1"/>
    <tableColumn id="7" xr3:uid="{00000000-0010-0000-0100-000007000000}" name="Имеется ли опыт работы с данным контрагентом" dataDxfId="143"/>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2000000}" name="ОсновныеДанныеАнкеты" displayName="ОсновныеДанныеАнкеты" ref="D2:D8" headerRowCount="0" totalsRowShown="0" headerRowDxfId="142" dataDxfId="141" tableBorderDxfId="140" totalsRowBorderDxfId="139">
  <tableColumns count="1">
    <tableColumn id="1" xr3:uid="{00000000-0010-0000-0200-000001000000}" name="Столбец1" headerRowDxfId="138" dataDxfId="137"/>
  </tableColumns>
  <tableStyleInfo name="TableStyleLight1"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3000000}" name="КонтактыАнкеты" displayName="КонтактыАнкеты" ref="D10:D19" headerRowCount="0" totalsRowShown="0" headerRowDxfId="136" dataDxfId="135" tableBorderDxfId="134">
  <tableColumns count="1">
    <tableColumn id="1" xr3:uid="{00000000-0010-0000-0300-000001000000}" name="Столбец1" headerRowDxfId="133" dataDxfId="132"/>
  </tableColumns>
  <tableStyleInfo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4000000}" name="СМСПиСанкцииАнкеты" displayName="СМСПиСанкцииАнкеты" ref="D21:D22" headerRowCount="0" totalsRowShown="0" headerRowDxfId="131" dataDxfId="130" tableBorderDxfId="129">
  <tableColumns count="1">
    <tableColumn id="1" xr3:uid="{00000000-0010-0000-0400-000001000000}" name="Столбец1" headerRowDxfId="128" dataDxfId="127"/>
  </tableColumns>
  <tableStyleInfo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КоммерческоеПредложение" displayName="КоммерческоеПредложение" ref="B10:E19" headerRowDxfId="126" dataDxfId="125" totalsRowDxfId="124">
  <autoFilter ref="B10:E19" xr:uid="{00000000-0009-0000-0100-000008000000}"/>
  <tableColumns count="4">
    <tableColumn id="1" xr3:uid="{00000000-0010-0000-0500-000001000000}" name="№" totalsRowLabel="Итог" dataDxfId="123"/>
    <tableColumn id="2" xr3:uid="{00000000-0010-0000-0500-000002000000}" name="Коммерческий параметр" dataDxfId="122" totalsRowDxfId="121"/>
    <tableColumn id="3" xr3:uid="{00000000-0010-0000-0500-000003000000}" name="Значение" dataDxfId="120"/>
    <tableColumn id="4" xr3:uid="{00000000-0010-0000-0500-000004000000}" name="Единица измерения" totalsRowFunction="count" dataDxfId="119" totalsRowDxfId="118"/>
  </tableColumns>
  <tableStyleInfo name="TableStyleLight1"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ДекларацияОСоответствииУчастникаТребованиям" displayName="ДекларацияОСоответствииУчастникаТребованиям" ref="B9:F27" totalsRowShown="0" headerRowDxfId="117" dataDxfId="115" headerRowBorderDxfId="116" tableBorderDxfId="114">
  <autoFilter ref="B9:F27" xr:uid="{00000000-0009-0000-0100-000007000000}"/>
  <tableColumns count="5">
    <tableColumn id="1" xr3:uid="{00000000-0010-0000-0600-000001000000}" name="№" dataDxfId="113"/>
    <tableColumn id="2" xr3:uid="{00000000-0010-0000-0600-000002000000}" name="Требование" dataDxfId="112"/>
    <tableColumn id="3" xr3:uid="{00000000-0010-0000-0600-000003000000}" name="Документы (сведения), подтверждающие соответствие требованию" dataDxfId="111"/>
    <tableColumn id="4" xr3:uid="{00000000-0010-0000-0600-000004000000}" name="Соответствие требованию" dataDxfId="110"/>
    <tableColumn id="5" xr3:uid="{00000000-0010-0000-0600-000005000000}" name="Документ " dataDxfId="109"/>
  </tableColumns>
  <tableStyleInfo name="TableStyleLight1"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7000000}" name="ПодразделенияИФилиалы" displayName="ПодразделенияИФилиалы" ref="A2:F45" headerRowCount="0" totalsRowShown="0">
  <sortState xmlns:xlrd2="http://schemas.microsoft.com/office/spreadsheetml/2017/richdata2" ref="A2:E22">
    <sortCondition ref="A1:A22"/>
  </sortState>
  <tableColumns count="6">
    <tableColumn id="1" xr3:uid="{00000000-0010-0000-0700-000001000000}" name="№" headerRowDxfId="108" dataDxfId="107"/>
    <tableColumn id="4" xr3:uid="{00000000-0010-0000-0700-000004000000}" name="Заказчик" headerRowDxfId="106" dataDxfId="105" dataCellStyle="Обычный_Лист1"/>
    <tableColumn id="2" xr3:uid="{00000000-0010-0000-0700-000002000000}" name="Подразделение заказчика" headerRowDxfId="104" dataDxfId="103"/>
    <tableColumn id="5" xr3:uid="{00000000-0010-0000-0700-000005000000}" name="Код подразделения" headerRowDxfId="102" dataDxfId="101"/>
    <tableColumn id="6" xr3:uid="{00000000-0010-0000-0700-000006000000}" name="Расшифровка" headerRowDxfId="100" dataDxfId="99"/>
    <tableColumn id="3" xr3:uid="{00000000-0010-0000-0700-000003000000}" name="Местонахождение" headerRowDxfId="98" dataDxfId="97"/>
  </tableColumns>
  <tableStyleInfo name="TableStyleLight6"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8000000}" name="НаправленияДеятельности" displayName="НаправленияДеятельности" ref="A1:A11" totalsRowShown="0" headerRowDxfId="96" dataDxfId="95">
  <autoFilter ref="A1:A11" xr:uid="{00000000-0009-0000-0100-000004000000}"/>
  <tableColumns count="1">
    <tableColumn id="1" xr3:uid="{00000000-0010-0000-0800-000001000000}" name="Направление деятельности" dataDxfId="94"/>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cherednik_ap@irkutskenergo.ru" TargetMode="External"/><Relationship Id="rId3" Type="http://schemas.openxmlformats.org/officeDocument/2006/relationships/hyperlink" Target="mailto:zimina_ln@irkutskenergo.ru" TargetMode="External"/><Relationship Id="rId7" Type="http://schemas.openxmlformats.org/officeDocument/2006/relationships/hyperlink" Target="mailto:yakovlev_ma@irkutskenergo.ru" TargetMode="External"/><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hodonovich@irkutskenergo.ru" TargetMode="External"/><Relationship Id="rId5" Type="http://schemas.openxmlformats.org/officeDocument/2006/relationships/hyperlink" Target="mailto:mironovskiy_ma@irkutskenergo.ru" TargetMode="External"/><Relationship Id="rId10" Type="http://schemas.openxmlformats.org/officeDocument/2006/relationships/table" Target="../tables/table1.xml"/><Relationship Id="rId4" Type="http://schemas.openxmlformats.org/officeDocument/2006/relationships/hyperlink" Target="mailto:lukashova_ea@irkutskenergo.ru" TargetMode="External"/><Relationship Id="rId9" Type="http://schemas.openxmlformats.org/officeDocument/2006/relationships/hyperlink" Target="mailto:sivokina-mv@irkutskenergo.ru"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mailto:bajkalova@vosafety.ru" TargetMode="External"/><Relationship Id="rId13" Type="http://schemas.openxmlformats.org/officeDocument/2006/relationships/printerSettings" Target="../printerSettings/printerSettings2.bin"/><Relationship Id="rId3" Type="http://schemas.openxmlformats.org/officeDocument/2006/relationships/hyperlink" Target="mailto:cherepanov@tpcorp.ru" TargetMode="External"/><Relationship Id="rId7" Type="http://schemas.openxmlformats.org/officeDocument/2006/relationships/hyperlink" Target="mailto:vniig@vniig.ru" TargetMode="External"/><Relationship Id="rId12" Type="http://schemas.openxmlformats.org/officeDocument/2006/relationships/hyperlink" Target="mailto:gr-solution@yandex.ru" TargetMode="External"/><Relationship Id="rId2" Type="http://schemas.openxmlformats.org/officeDocument/2006/relationships/hyperlink" Target="mailto:info@leica-gfk.ru" TargetMode="External"/><Relationship Id="rId1" Type="http://schemas.openxmlformats.org/officeDocument/2006/relationships/hyperlink" Target="mailto:doz11@inbox.ru" TargetMode="External"/><Relationship Id="rId6" Type="http://schemas.openxmlformats.org/officeDocument/2006/relationships/hyperlink" Target="mailto:info@niies.ru" TargetMode="External"/><Relationship Id="rId11" Type="http://schemas.openxmlformats.org/officeDocument/2006/relationships/hyperlink" Target="mailto:konkurs@sibeknso.ru" TargetMode="External"/><Relationship Id="rId5" Type="http://schemas.openxmlformats.org/officeDocument/2006/relationships/hyperlink" Target="mailto:sibdieks@mail.ru" TargetMode="External"/><Relationship Id="rId10" Type="http://schemas.openxmlformats.org/officeDocument/2006/relationships/hyperlink" Target="mailto:Zaoenergy24@list.ru" TargetMode="External"/><Relationship Id="rId4" Type="http://schemas.openxmlformats.org/officeDocument/2006/relationships/hyperlink" Target="mailto:semchukid@tdyantar.ru" TargetMode="External"/><Relationship Id="rId9" Type="http://schemas.openxmlformats.org/officeDocument/2006/relationships/hyperlink" Target="mailto:malashenko@indexpert.ru" TargetMode="External"/><Relationship Id="rId14"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7">
    <tabColor rgb="FFFFFF00"/>
  </sheetPr>
  <dimension ref="A1:AH42"/>
  <sheetViews>
    <sheetView showGridLines="0" view="pageBreakPreview" zoomScale="90" zoomScaleNormal="50" zoomScaleSheetLayoutView="90" zoomScalePageLayoutView="85" workbookViewId="0">
      <pane ySplit="5" topLeftCell="A6" activePane="bottomLeft" state="frozen"/>
      <selection activeCell="D1" sqref="D1"/>
      <selection pane="bottomLeft" activeCell="S9" sqref="R9:S9"/>
    </sheetView>
  </sheetViews>
  <sheetFormatPr defaultColWidth="9.140625" defaultRowHeight="29.25" customHeight="1" x14ac:dyDescent="0.25"/>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x14ac:dyDescent="0.25">
      <c r="D1" s="232" t="s">
        <v>0</v>
      </c>
      <c r="E1" s="232"/>
      <c r="F1" s="232"/>
      <c r="G1" s="232"/>
      <c r="H1" s="232"/>
      <c r="I1" s="232"/>
      <c r="J1" s="232"/>
      <c r="K1" s="232"/>
      <c r="L1" s="232"/>
      <c r="M1" s="232"/>
      <c r="N1" s="232"/>
      <c r="O1" s="44"/>
      <c r="P1" s="44"/>
      <c r="Q1" s="44"/>
    </row>
    <row r="2" spans="1:34" s="31" customFormat="1" ht="18.75" customHeight="1" x14ac:dyDescent="0.25">
      <c r="D2" s="233" t="s">
        <v>279</v>
      </c>
      <c r="E2" s="233"/>
      <c r="F2" s="233"/>
      <c r="G2" s="233"/>
      <c r="H2" s="233"/>
      <c r="I2" s="233"/>
      <c r="J2" s="233"/>
      <c r="K2" s="233"/>
      <c r="L2" s="233"/>
      <c r="M2" s="233"/>
      <c r="N2" s="233"/>
      <c r="O2" s="44"/>
      <c r="P2" s="44"/>
      <c r="Q2" s="44"/>
    </row>
    <row r="3" spans="1:34" s="31" customFormat="1" ht="18.75" customHeight="1" x14ac:dyDescent="0.25">
      <c r="D3" s="233" t="s">
        <v>280</v>
      </c>
      <c r="E3" s="233"/>
      <c r="F3" s="233"/>
      <c r="G3" s="233"/>
      <c r="H3" s="233"/>
      <c r="I3" s="233"/>
      <c r="J3" s="233"/>
      <c r="K3" s="233"/>
      <c r="L3" s="233"/>
      <c r="M3" s="233"/>
      <c r="N3" s="233"/>
      <c r="O3" s="44"/>
      <c r="P3" s="44"/>
      <c r="Q3" s="44"/>
    </row>
    <row r="4" spans="1:34" s="31" customFormat="1" ht="21" customHeight="1" x14ac:dyDescent="0.25">
      <c r="A4" s="33"/>
      <c r="B4" s="33"/>
      <c r="D4" s="235" t="s">
        <v>8</v>
      </c>
      <c r="E4" s="235"/>
      <c r="F4" s="235"/>
      <c r="G4" s="235"/>
      <c r="H4" s="235"/>
      <c r="I4" s="235"/>
      <c r="J4" s="235"/>
      <c r="K4" s="235"/>
      <c r="L4" s="235"/>
      <c r="M4" s="235"/>
      <c r="N4" s="235"/>
      <c r="O4" s="45"/>
      <c r="P4" s="45"/>
      <c r="Q4" s="45"/>
    </row>
    <row r="5" spans="1:34" s="31" customFormat="1" ht="29.25" customHeight="1" thickBot="1" x14ac:dyDescent="0.3">
      <c r="A5" s="34"/>
      <c r="B5" s="34"/>
      <c r="C5" s="34"/>
      <c r="D5" s="234" t="s">
        <v>286</v>
      </c>
      <c r="E5" s="234"/>
      <c r="F5" s="234"/>
      <c r="G5" s="234"/>
      <c r="H5" s="234"/>
      <c r="I5" s="234"/>
      <c r="J5" s="234"/>
      <c r="K5" s="234"/>
      <c r="L5" s="234"/>
      <c r="M5" s="234"/>
      <c r="N5" s="234"/>
      <c r="O5" s="46"/>
      <c r="P5" s="46"/>
      <c r="Q5" s="46"/>
    </row>
    <row r="6" spans="1:34" s="31" customFormat="1" ht="29.25" customHeight="1" x14ac:dyDescent="0.25">
      <c r="A6" s="35">
        <v>1</v>
      </c>
      <c r="B6" s="35">
        <v>1</v>
      </c>
      <c r="C6" s="34">
        <v>1</v>
      </c>
      <c r="D6" s="127">
        <v>1</v>
      </c>
      <c r="E6" s="128" t="s">
        <v>365</v>
      </c>
      <c r="F6" s="223"/>
      <c r="G6" s="223"/>
      <c r="H6" s="223"/>
      <c r="I6" s="223"/>
      <c r="J6" s="223"/>
      <c r="K6" s="223"/>
      <c r="L6" s="223"/>
      <c r="M6" s="223"/>
      <c r="N6" s="224"/>
      <c r="O6" s="47"/>
      <c r="P6" s="47"/>
      <c r="Q6" s="47"/>
      <c r="R6" s="36"/>
      <c r="S6" s="36"/>
      <c r="T6" s="36"/>
      <c r="U6" s="36"/>
      <c r="V6" s="36"/>
      <c r="W6" s="36"/>
      <c r="X6" s="36"/>
      <c r="Y6" s="36"/>
      <c r="Z6" s="36"/>
      <c r="AA6" s="36"/>
      <c r="AB6" s="36"/>
    </row>
    <row r="7" spans="1:34" s="31" customFormat="1" ht="29.25" customHeight="1" x14ac:dyDescent="0.25">
      <c r="A7" s="35"/>
      <c r="B7" s="35"/>
      <c r="C7" s="34"/>
      <c r="D7" s="129">
        <f>D6+1</f>
        <v>2</v>
      </c>
      <c r="E7" s="56" t="s">
        <v>273</v>
      </c>
      <c r="F7" s="216"/>
      <c r="G7" s="216"/>
      <c r="H7" s="216"/>
      <c r="I7" s="216"/>
      <c r="J7" s="216"/>
      <c r="K7" s="216"/>
      <c r="L7" s="216"/>
      <c r="M7" s="216"/>
      <c r="N7" s="217"/>
      <c r="O7" s="47"/>
      <c r="P7" s="47"/>
      <c r="Q7" s="47"/>
      <c r="R7" s="36"/>
      <c r="S7" s="36"/>
      <c r="T7" s="36"/>
      <c r="U7" s="36"/>
      <c r="V7" s="36"/>
      <c r="W7" s="36"/>
      <c r="X7" s="36"/>
      <c r="Y7" s="36"/>
      <c r="Z7" s="36"/>
      <c r="AA7" s="36"/>
      <c r="AB7" s="36"/>
      <c r="AF7" s="36"/>
      <c r="AG7" s="36"/>
      <c r="AH7" s="36"/>
    </row>
    <row r="8" spans="1:34" s="31" customFormat="1" ht="29.25" customHeight="1" x14ac:dyDescent="0.25">
      <c r="A8" s="35"/>
      <c r="B8" s="35"/>
      <c r="C8" s="34"/>
      <c r="D8" s="129">
        <f t="shared" ref="D8:D23" si="0">D7+1</f>
        <v>3</v>
      </c>
      <c r="E8" s="56" t="s">
        <v>366</v>
      </c>
      <c r="F8" s="216"/>
      <c r="G8" s="216"/>
      <c r="H8" s="216"/>
      <c r="I8" s="216"/>
      <c r="J8" s="216"/>
      <c r="K8" s="216"/>
      <c r="L8" s="216"/>
      <c r="M8" s="216"/>
      <c r="N8" s="217"/>
      <c r="O8" s="47"/>
      <c r="P8" s="47"/>
      <c r="Q8" s="47"/>
      <c r="R8" s="36"/>
      <c r="S8" s="36"/>
      <c r="T8" s="36"/>
      <c r="U8" s="36"/>
      <c r="V8" s="36"/>
      <c r="W8" s="36"/>
      <c r="X8" s="36"/>
      <c r="Y8" s="36"/>
      <c r="Z8" s="36"/>
      <c r="AA8" s="36"/>
      <c r="AE8" s="36"/>
      <c r="AF8" s="36"/>
      <c r="AG8" s="36"/>
    </row>
    <row r="9" spans="1:34" s="31" customFormat="1" ht="29.25" customHeight="1" x14ac:dyDescent="0.25">
      <c r="A9" s="35"/>
      <c r="B9" s="35"/>
      <c r="C9" s="34"/>
      <c r="D9" s="129">
        <f t="shared" si="0"/>
        <v>4</v>
      </c>
      <c r="E9" s="56" t="s">
        <v>411</v>
      </c>
      <c r="F9" s="216"/>
      <c r="G9" s="216"/>
      <c r="H9" s="216"/>
      <c r="I9" s="216"/>
      <c r="J9" s="216"/>
      <c r="K9" s="216"/>
      <c r="L9" s="216"/>
      <c r="M9" s="216"/>
      <c r="N9" s="217"/>
      <c r="O9" s="159"/>
      <c r="P9" s="47"/>
      <c r="Q9" s="47"/>
      <c r="R9" s="36"/>
      <c r="S9" s="36"/>
      <c r="T9" s="36"/>
      <c r="U9" s="36"/>
      <c r="V9" s="36"/>
      <c r="W9" s="36"/>
      <c r="X9" s="36"/>
      <c r="Y9" s="36"/>
      <c r="Z9" s="36"/>
      <c r="AA9" s="36"/>
      <c r="AE9" s="36"/>
      <c r="AF9" s="36"/>
      <c r="AG9" s="36"/>
    </row>
    <row r="10" spans="1:34" s="31" customFormat="1" ht="29.25" customHeight="1" thickBot="1" x14ac:dyDescent="0.3">
      <c r="A10" s="35">
        <v>1</v>
      </c>
      <c r="B10" s="35">
        <v>1</v>
      </c>
      <c r="C10" s="34">
        <v>2</v>
      </c>
      <c r="D10" s="130">
        <f t="shared" si="0"/>
        <v>5</v>
      </c>
      <c r="E10" s="131" t="s">
        <v>410</v>
      </c>
      <c r="F10" s="230"/>
      <c r="G10" s="230"/>
      <c r="H10" s="230"/>
      <c r="I10" s="230"/>
      <c r="J10" s="230"/>
      <c r="K10" s="230"/>
      <c r="L10" s="230"/>
      <c r="M10" s="230"/>
      <c r="N10" s="231"/>
      <c r="O10" s="47"/>
      <c r="P10" s="47"/>
      <c r="Q10" s="47"/>
      <c r="R10" s="36"/>
      <c r="S10" s="36"/>
      <c r="T10" s="36"/>
      <c r="U10" s="36"/>
      <c r="V10" s="36"/>
      <c r="W10" s="36"/>
      <c r="X10" s="36"/>
      <c r="Y10" s="36"/>
      <c r="Z10" s="36"/>
      <c r="AA10" s="36"/>
      <c r="AB10" s="36"/>
      <c r="AF10" s="36"/>
      <c r="AG10" s="36"/>
      <c r="AH10" s="36"/>
    </row>
    <row r="11" spans="1:34" s="31" customFormat="1" ht="29.25" customHeight="1" x14ac:dyDescent="0.25">
      <c r="A11" s="35"/>
      <c r="B11" s="35"/>
      <c r="C11" s="35"/>
      <c r="D11" s="127">
        <f t="shared" si="0"/>
        <v>6</v>
      </c>
      <c r="E11" s="128" t="s">
        <v>1</v>
      </c>
      <c r="F11" s="223"/>
      <c r="G11" s="223"/>
      <c r="H11" s="223"/>
      <c r="I11" s="223"/>
      <c r="J11" s="223"/>
      <c r="K11" s="223"/>
      <c r="L11" s="223"/>
      <c r="M11" s="223"/>
      <c r="N11" s="224"/>
      <c r="O11" s="48"/>
      <c r="P11" s="48"/>
      <c r="Q11" s="48"/>
      <c r="R11" s="36"/>
      <c r="S11" s="36"/>
      <c r="T11" s="36"/>
      <c r="U11" s="36"/>
      <c r="V11" s="36"/>
      <c r="W11" s="36"/>
      <c r="X11" s="36"/>
      <c r="Y11" s="36"/>
      <c r="Z11" s="36"/>
      <c r="AA11" s="36"/>
      <c r="AB11" s="36"/>
      <c r="AF11" s="36"/>
      <c r="AG11" s="36"/>
      <c r="AH11" s="36"/>
    </row>
    <row r="12" spans="1:34" s="31" customFormat="1" ht="29.25" customHeight="1" x14ac:dyDescent="0.25">
      <c r="A12" s="35"/>
      <c r="B12" s="35"/>
      <c r="C12" s="35"/>
      <c r="D12" s="129">
        <f t="shared" si="0"/>
        <v>7</v>
      </c>
      <c r="E12" s="56" t="s">
        <v>367</v>
      </c>
      <c r="F12" s="228"/>
      <c r="G12" s="228"/>
      <c r="H12" s="228"/>
      <c r="I12" s="228"/>
      <c r="J12" s="228"/>
      <c r="K12" s="228"/>
      <c r="L12" s="228"/>
      <c r="M12" s="228"/>
      <c r="N12" s="229"/>
      <c r="O12" s="48"/>
      <c r="P12" s="48"/>
      <c r="Q12" s="48"/>
      <c r="R12" s="36"/>
      <c r="S12" s="36"/>
      <c r="T12" s="36"/>
      <c r="U12" s="36"/>
      <c r="V12" s="36"/>
      <c r="W12" s="36"/>
      <c r="X12" s="36"/>
      <c r="Y12" s="36"/>
      <c r="Z12" s="36"/>
      <c r="AA12" s="36"/>
      <c r="AB12" s="36"/>
      <c r="AF12" s="36"/>
      <c r="AG12" s="36"/>
      <c r="AH12" s="36"/>
    </row>
    <row r="13" spans="1:34" s="31" customFormat="1" ht="29.25" customHeight="1" x14ac:dyDescent="0.25">
      <c r="A13" s="35"/>
      <c r="B13" s="35"/>
      <c r="C13" s="35"/>
      <c r="D13" s="129">
        <f t="shared" si="0"/>
        <v>8</v>
      </c>
      <c r="E13" s="56" t="s">
        <v>274</v>
      </c>
      <c r="F13" s="228"/>
      <c r="G13" s="228"/>
      <c r="H13" s="228"/>
      <c r="I13" s="228"/>
      <c r="J13" s="228"/>
      <c r="K13" s="228"/>
      <c r="L13" s="228"/>
      <c r="M13" s="228"/>
      <c r="N13" s="229"/>
      <c r="O13" s="44"/>
      <c r="P13" s="44"/>
      <c r="Q13" s="44"/>
    </row>
    <row r="14" spans="1:34" s="31" customFormat="1" ht="29.25" customHeight="1" thickBot="1" x14ac:dyDescent="0.3">
      <c r="A14" s="35"/>
      <c r="B14" s="35"/>
      <c r="C14" s="35"/>
      <c r="D14" s="129">
        <f t="shared" si="0"/>
        <v>9</v>
      </c>
      <c r="E14" s="56" t="s">
        <v>358</v>
      </c>
      <c r="F14" s="225"/>
      <c r="G14" s="226"/>
      <c r="H14" s="226"/>
      <c r="I14" s="226"/>
      <c r="J14" s="226"/>
      <c r="K14" s="226"/>
      <c r="L14" s="226"/>
      <c r="M14" s="226"/>
      <c r="N14" s="227"/>
      <c r="O14" s="104"/>
      <c r="P14" s="104"/>
      <c r="Q14" s="104"/>
      <c r="R14" s="104"/>
      <c r="S14" s="104"/>
      <c r="T14" s="104"/>
      <c r="U14" s="104"/>
      <c r="V14" s="104"/>
      <c r="W14" s="104"/>
      <c r="X14" s="104"/>
      <c r="Y14" s="104"/>
      <c r="Z14" s="104"/>
      <c r="AA14" s="37"/>
      <c r="AB14" s="37"/>
    </row>
    <row r="15" spans="1:34" s="31" customFormat="1" ht="29.25" customHeight="1" x14ac:dyDescent="0.25">
      <c r="A15" s="35"/>
      <c r="B15" s="35"/>
      <c r="C15" s="35"/>
      <c r="D15" s="127">
        <f>D14+1</f>
        <v>10</v>
      </c>
      <c r="E15" s="128" t="s">
        <v>183</v>
      </c>
      <c r="F15" s="223"/>
      <c r="G15" s="223"/>
      <c r="H15" s="223"/>
      <c r="I15" s="223"/>
      <c r="J15" s="223"/>
      <c r="K15" s="223"/>
      <c r="L15" s="223"/>
      <c r="M15" s="223"/>
      <c r="N15" s="224"/>
      <c r="O15" s="49"/>
      <c r="P15" s="49"/>
      <c r="Q15" s="49"/>
      <c r="R15" s="36"/>
      <c r="S15" s="36"/>
      <c r="T15" s="36"/>
      <c r="U15" s="36"/>
      <c r="V15" s="36"/>
      <c r="W15" s="36"/>
      <c r="X15" s="36"/>
      <c r="Y15" s="36"/>
      <c r="Z15" s="36"/>
      <c r="AA15" s="36"/>
      <c r="AB15" s="36"/>
      <c r="AF15" s="36"/>
      <c r="AG15" s="36"/>
      <c r="AH15" s="36"/>
    </row>
    <row r="16" spans="1:34" s="31" customFormat="1" ht="29.25" customHeight="1" x14ac:dyDescent="0.25">
      <c r="A16" s="35"/>
      <c r="B16" s="35"/>
      <c r="C16" s="35"/>
      <c r="D16" s="129">
        <f t="shared" si="0"/>
        <v>11</v>
      </c>
      <c r="E16" s="56" t="s">
        <v>409</v>
      </c>
      <c r="F16" s="228">
        <v>0</v>
      </c>
      <c r="G16" s="228"/>
      <c r="H16" s="228"/>
      <c r="I16" s="228"/>
      <c r="J16" s="228"/>
      <c r="K16" s="228"/>
      <c r="L16" s="228"/>
      <c r="M16" s="228"/>
      <c r="N16" s="229"/>
      <c r="O16" s="49"/>
      <c r="P16" s="49"/>
      <c r="Q16" s="49"/>
    </row>
    <row r="17" spans="1:34" s="31" customFormat="1" ht="29.25" customHeight="1" thickBot="1" x14ac:dyDescent="0.3">
      <c r="A17" s="35"/>
      <c r="B17" s="35"/>
      <c r="C17" s="35"/>
      <c r="D17" s="130">
        <f t="shared" si="0"/>
        <v>12</v>
      </c>
      <c r="E17" s="131" t="s">
        <v>260</v>
      </c>
      <c r="F17" s="218">
        <f>F15+F16</f>
        <v>0</v>
      </c>
      <c r="G17" s="218"/>
      <c r="H17" s="218"/>
      <c r="I17" s="218"/>
      <c r="J17" s="218"/>
      <c r="K17" s="218"/>
      <c r="L17" s="218"/>
      <c r="M17" s="218"/>
      <c r="N17" s="219"/>
      <c r="O17" s="49"/>
      <c r="P17" s="49"/>
      <c r="Q17" s="49"/>
      <c r="R17" s="36"/>
      <c r="S17" s="36"/>
      <c r="T17" s="36"/>
      <c r="U17" s="36"/>
      <c r="V17" s="36"/>
      <c r="W17" s="36"/>
      <c r="X17" s="36"/>
      <c r="Y17" s="36"/>
      <c r="Z17" s="36"/>
      <c r="AA17" s="36"/>
      <c r="AB17" s="36"/>
    </row>
    <row r="18" spans="1:34" s="31" customFormat="1" ht="29.25" customHeight="1" x14ac:dyDescent="0.25">
      <c r="A18" s="35"/>
      <c r="B18" s="35"/>
      <c r="C18" s="35"/>
      <c r="D18" s="129">
        <f t="shared" si="0"/>
        <v>13</v>
      </c>
      <c r="E18" s="56" t="s">
        <v>412</v>
      </c>
      <c r="F18" s="216"/>
      <c r="G18" s="216"/>
      <c r="H18" s="216"/>
      <c r="I18" s="216"/>
      <c r="J18" s="216"/>
      <c r="K18" s="216"/>
      <c r="L18" s="216"/>
      <c r="M18" s="216"/>
      <c r="N18" s="217"/>
      <c r="O18" s="49"/>
      <c r="P18" s="49"/>
      <c r="Q18" s="49"/>
      <c r="R18" s="36"/>
      <c r="S18" s="36"/>
      <c r="T18" s="36"/>
      <c r="U18" s="36"/>
      <c r="V18" s="36"/>
      <c r="W18" s="36"/>
      <c r="X18" s="36"/>
      <c r="Y18" s="36"/>
      <c r="Z18" s="36"/>
      <c r="AA18" s="36"/>
      <c r="AB18" s="36"/>
      <c r="AF18" s="36"/>
      <c r="AG18" s="36"/>
      <c r="AH18" s="36"/>
    </row>
    <row r="19" spans="1:34" s="31" customFormat="1" ht="29.25" customHeight="1" x14ac:dyDescent="0.25">
      <c r="A19" s="35"/>
      <c r="B19" s="35"/>
      <c r="C19" s="35"/>
      <c r="D19" s="129">
        <f t="shared" si="0"/>
        <v>14</v>
      </c>
      <c r="E19" s="56" t="s">
        <v>259</v>
      </c>
      <c r="F19" s="216"/>
      <c r="G19" s="216"/>
      <c r="H19" s="216"/>
      <c r="I19" s="216"/>
      <c r="J19" s="216"/>
      <c r="K19" s="216"/>
      <c r="L19" s="216"/>
      <c r="M19" s="216"/>
      <c r="N19" s="217"/>
      <c r="O19" s="49"/>
      <c r="P19" s="49"/>
      <c r="Q19" s="49"/>
    </row>
    <row r="20" spans="1:34" s="31" customFormat="1" ht="29.25" customHeight="1" thickBot="1" x14ac:dyDescent="0.3">
      <c r="A20" s="35"/>
      <c r="B20" s="35"/>
      <c r="C20" s="35"/>
      <c r="D20" s="130">
        <f t="shared" si="0"/>
        <v>15</v>
      </c>
      <c r="E20" s="131" t="s">
        <v>169</v>
      </c>
      <c r="F20" s="220"/>
      <c r="G20" s="221"/>
      <c r="H20" s="221"/>
      <c r="I20" s="221"/>
      <c r="J20" s="221"/>
      <c r="K20" s="221"/>
      <c r="L20" s="221"/>
      <c r="M20" s="221"/>
      <c r="N20" s="222"/>
      <c r="O20" s="44"/>
      <c r="P20" s="44"/>
      <c r="Q20" s="44"/>
    </row>
    <row r="21" spans="1:34" s="31" customFormat="1" ht="29.25" customHeight="1" x14ac:dyDescent="0.25">
      <c r="A21" s="35"/>
      <c r="B21" s="35"/>
      <c r="C21" s="35"/>
      <c r="D21" s="127">
        <f t="shared" si="0"/>
        <v>16</v>
      </c>
      <c r="E21" s="128" t="s">
        <v>369</v>
      </c>
      <c r="F21" s="213"/>
      <c r="G21" s="214"/>
      <c r="H21" s="214"/>
      <c r="I21" s="214"/>
      <c r="J21" s="214"/>
      <c r="K21" s="214"/>
      <c r="L21" s="214"/>
      <c r="M21" s="214"/>
      <c r="N21" s="215"/>
      <c r="O21" s="207"/>
      <c r="P21" s="207"/>
      <c r="Q21" s="207"/>
      <c r="R21" s="207"/>
      <c r="S21" s="207"/>
      <c r="T21" s="207"/>
      <c r="U21" s="207"/>
      <c r="V21" s="207"/>
      <c r="W21" s="207"/>
      <c r="X21" s="207"/>
      <c r="Y21" s="207"/>
      <c r="Z21" s="207"/>
      <c r="AA21" s="37"/>
      <c r="AB21" s="37"/>
    </row>
    <row r="22" spans="1:34" s="31" customFormat="1" ht="29.25" customHeight="1" x14ac:dyDescent="0.25">
      <c r="A22" s="35"/>
      <c r="B22" s="35"/>
      <c r="C22" s="35"/>
      <c r="D22" s="129">
        <f t="shared" si="0"/>
        <v>17</v>
      </c>
      <c r="E22" s="56" t="s">
        <v>256</v>
      </c>
      <c r="F22" s="208"/>
      <c r="G22" s="208"/>
      <c r="H22" s="208"/>
      <c r="I22" s="208"/>
      <c r="J22" s="208"/>
      <c r="K22" s="208"/>
      <c r="L22" s="208"/>
      <c r="M22" s="208"/>
      <c r="N22" s="209"/>
      <c r="O22" s="207"/>
      <c r="P22" s="207"/>
      <c r="Q22" s="207"/>
      <c r="R22" s="207"/>
      <c r="S22" s="207"/>
      <c r="T22" s="207"/>
      <c r="U22" s="207"/>
      <c r="V22" s="207"/>
      <c r="W22" s="207"/>
      <c r="X22" s="207"/>
      <c r="Y22" s="207"/>
      <c r="Z22" s="207"/>
      <c r="AA22" s="37"/>
      <c r="AB22" s="37"/>
    </row>
    <row r="23" spans="1:34" ht="29.25" customHeight="1" thickBot="1" x14ac:dyDescent="0.3">
      <c r="A23" s="35"/>
      <c r="B23" s="35"/>
      <c r="C23" s="35"/>
      <c r="D23" s="130">
        <f t="shared" si="0"/>
        <v>18</v>
      </c>
      <c r="E23" s="132" t="s">
        <v>368</v>
      </c>
      <c r="F23" s="210"/>
      <c r="G23" s="211"/>
      <c r="H23" s="211"/>
      <c r="I23" s="211"/>
      <c r="J23" s="211"/>
      <c r="K23" s="211"/>
      <c r="L23" s="211"/>
      <c r="M23" s="211"/>
      <c r="N23" s="212"/>
      <c r="O23" s="50"/>
      <c r="P23" s="50"/>
      <c r="Q23" s="50"/>
    </row>
    <row r="24" spans="1:34" ht="29.25" customHeight="1" x14ac:dyDescent="0.25">
      <c r="E24" s="206" t="s">
        <v>275</v>
      </c>
      <c r="F24" s="206"/>
      <c r="G24" s="206"/>
      <c r="H24" s="206"/>
      <c r="I24" s="206"/>
      <c r="J24" s="206"/>
      <c r="K24" s="206"/>
      <c r="L24" s="206"/>
      <c r="M24" s="206"/>
      <c r="N24" s="206"/>
      <c r="O24" s="42"/>
      <c r="P24" s="42"/>
      <c r="Q24" s="42"/>
      <c r="R24" s="42"/>
      <c r="S24" s="42"/>
      <c r="T24" s="42"/>
      <c r="U24" s="42"/>
      <c r="V24" s="42"/>
      <c r="W24" s="42"/>
      <c r="X24" s="42"/>
      <c r="Y24" s="42"/>
      <c r="Z24" s="42"/>
      <c r="AA24" s="42"/>
      <c r="AB24" s="42"/>
      <c r="AC24" s="42"/>
      <c r="AD24" s="42"/>
      <c r="AE24" s="42"/>
    </row>
    <row r="25" spans="1:34" ht="51" customHeight="1" x14ac:dyDescent="0.25">
      <c r="D25" s="39">
        <v>1</v>
      </c>
      <c r="E25" s="203" t="s">
        <v>267</v>
      </c>
      <c r="F25" s="204"/>
      <c r="G25" s="204"/>
      <c r="H25" s="204"/>
      <c r="I25" s="204"/>
      <c r="J25" s="204"/>
      <c r="K25" s="205"/>
      <c r="L25" s="201" t="s">
        <v>314</v>
      </c>
      <c r="M25" s="202"/>
      <c r="N25" s="202"/>
      <c r="O25" s="42"/>
      <c r="P25" s="42"/>
      <c r="Q25" s="42"/>
      <c r="R25" s="42"/>
      <c r="S25" s="42"/>
      <c r="T25" s="42"/>
      <c r="U25" s="42"/>
      <c r="V25" s="42"/>
      <c r="W25" s="42"/>
      <c r="X25" s="42"/>
      <c r="Y25" s="42"/>
      <c r="Z25" s="42"/>
      <c r="AA25" s="42"/>
      <c r="AB25" s="42"/>
      <c r="AC25" s="42"/>
      <c r="AD25" s="42"/>
      <c r="AE25" s="42"/>
    </row>
    <row r="26" spans="1:34" ht="51" customHeight="1" x14ac:dyDescent="0.25">
      <c r="D26" s="39">
        <v>2</v>
      </c>
      <c r="E26" s="203" t="s">
        <v>268</v>
      </c>
      <c r="F26" s="204"/>
      <c r="G26" s="204"/>
      <c r="H26" s="204"/>
      <c r="I26" s="204"/>
      <c r="J26" s="204"/>
      <c r="K26" s="205"/>
      <c r="L26" s="201" t="s">
        <v>314</v>
      </c>
      <c r="M26" s="202"/>
      <c r="N26" s="202"/>
      <c r="O26" s="42"/>
      <c r="P26" s="42"/>
      <c r="Q26" s="42"/>
      <c r="R26" s="42"/>
      <c r="S26" s="42"/>
      <c r="T26" s="42"/>
      <c r="U26" s="42"/>
      <c r="V26" s="42"/>
      <c r="W26" s="42"/>
      <c r="X26" s="42"/>
      <c r="Y26" s="42"/>
      <c r="Z26" s="42"/>
      <c r="AA26" s="42"/>
      <c r="AB26" s="42"/>
      <c r="AC26" s="42"/>
      <c r="AD26" s="42"/>
      <c r="AE26" s="42"/>
    </row>
    <row r="27" spans="1:34" ht="51" customHeight="1" x14ac:dyDescent="0.25">
      <c r="D27" s="39">
        <v>3</v>
      </c>
      <c r="E27" s="203" t="s">
        <v>269</v>
      </c>
      <c r="F27" s="204"/>
      <c r="G27" s="204"/>
      <c r="H27" s="204"/>
      <c r="I27" s="204"/>
      <c r="J27" s="204"/>
      <c r="K27" s="205"/>
      <c r="L27" s="201" t="s">
        <v>314</v>
      </c>
      <c r="M27" s="202"/>
      <c r="N27" s="202"/>
      <c r="O27" s="42"/>
      <c r="P27" s="42"/>
      <c r="Q27" s="42"/>
      <c r="R27" s="42"/>
      <c r="S27" s="42"/>
      <c r="T27" s="42"/>
      <c r="U27" s="42"/>
      <c r="V27" s="42"/>
      <c r="W27" s="42"/>
      <c r="X27" s="42"/>
      <c r="Y27" s="42"/>
      <c r="Z27" s="42"/>
      <c r="AA27" s="42"/>
      <c r="AB27" s="42"/>
      <c r="AC27" s="42"/>
      <c r="AD27" s="42"/>
      <c r="AE27" s="42"/>
    </row>
    <row r="28" spans="1:34" ht="51" customHeight="1" x14ac:dyDescent="0.25">
      <c r="D28" s="39">
        <v>4</v>
      </c>
      <c r="E28" s="203" t="s">
        <v>289</v>
      </c>
      <c r="F28" s="204"/>
      <c r="G28" s="204"/>
      <c r="H28" s="204"/>
      <c r="I28" s="204"/>
      <c r="J28" s="204"/>
      <c r="K28" s="205"/>
      <c r="L28" s="201" t="s">
        <v>314</v>
      </c>
      <c r="M28" s="202"/>
      <c r="N28" s="202"/>
    </row>
    <row r="29" spans="1:34" ht="51" customHeight="1" x14ac:dyDescent="0.25">
      <c r="D29" s="39">
        <v>5</v>
      </c>
      <c r="E29" s="203" t="s">
        <v>290</v>
      </c>
      <c r="F29" s="204"/>
      <c r="G29" s="204"/>
      <c r="H29" s="204"/>
      <c r="I29" s="204"/>
      <c r="J29" s="204"/>
      <c r="K29" s="205"/>
      <c r="L29" s="201" t="s">
        <v>314</v>
      </c>
      <c r="M29" s="202"/>
      <c r="N29" s="202"/>
    </row>
    <row r="30" spans="1:34" ht="51" customHeight="1" x14ac:dyDescent="0.25">
      <c r="D30" s="39">
        <v>6</v>
      </c>
      <c r="E30" s="203" t="s">
        <v>291</v>
      </c>
      <c r="F30" s="204"/>
      <c r="G30" s="204"/>
      <c r="H30" s="204"/>
      <c r="I30" s="204"/>
      <c r="J30" s="204"/>
      <c r="K30" s="205"/>
      <c r="L30" s="201" t="s">
        <v>314</v>
      </c>
      <c r="M30" s="202"/>
      <c r="N30" s="202"/>
    </row>
    <row r="31" spans="1:34" ht="73.5" customHeight="1" x14ac:dyDescent="0.25">
      <c r="D31" s="39">
        <v>7</v>
      </c>
      <c r="E31" s="203" t="s">
        <v>296</v>
      </c>
      <c r="F31" s="204"/>
      <c r="G31" s="204"/>
      <c r="H31" s="204"/>
      <c r="I31" s="204"/>
      <c r="J31" s="204"/>
      <c r="K31" s="205"/>
      <c r="L31" s="201" t="s">
        <v>314</v>
      </c>
      <c r="M31" s="202"/>
      <c r="N31" s="202"/>
    </row>
    <row r="32" spans="1:34" ht="73.5" customHeight="1" x14ac:dyDescent="0.25">
      <c r="D32" s="39">
        <v>8</v>
      </c>
      <c r="E32" s="203" t="s">
        <v>270</v>
      </c>
      <c r="F32" s="204"/>
      <c r="G32" s="204"/>
      <c r="H32" s="204"/>
      <c r="I32" s="204"/>
      <c r="J32" s="204"/>
      <c r="K32" s="205"/>
      <c r="L32" s="201" t="s">
        <v>314</v>
      </c>
      <c r="M32" s="202"/>
      <c r="N32" s="202"/>
    </row>
    <row r="33" spans="4:14" ht="81.75" customHeight="1" x14ac:dyDescent="0.25">
      <c r="D33" s="39">
        <v>9</v>
      </c>
      <c r="E33" s="203" t="s">
        <v>298</v>
      </c>
      <c r="F33" s="204"/>
      <c r="G33" s="204"/>
      <c r="H33" s="204"/>
      <c r="I33" s="204"/>
      <c r="J33" s="204"/>
      <c r="K33" s="205"/>
      <c r="L33" s="201" t="s">
        <v>314</v>
      </c>
      <c r="M33" s="202"/>
      <c r="N33" s="202"/>
    </row>
    <row r="34" spans="4:14" ht="29.25" customHeight="1" x14ac:dyDescent="0.25">
      <c r="D34" s="39">
        <v>10</v>
      </c>
      <c r="E34" s="203" t="s">
        <v>299</v>
      </c>
      <c r="F34" s="204"/>
      <c r="G34" s="204"/>
      <c r="H34" s="204"/>
      <c r="I34" s="204"/>
      <c r="J34" s="204"/>
      <c r="K34" s="205"/>
      <c r="L34" s="201" t="s">
        <v>314</v>
      </c>
      <c r="M34" s="202"/>
      <c r="N34" s="202"/>
    </row>
    <row r="35" spans="4:14" ht="29.25" customHeight="1" x14ac:dyDescent="0.25">
      <c r="D35" s="39">
        <v>11</v>
      </c>
      <c r="E35" s="203" t="s">
        <v>301</v>
      </c>
      <c r="F35" s="204"/>
      <c r="G35" s="204"/>
      <c r="H35" s="204"/>
      <c r="I35" s="204"/>
      <c r="J35" s="204"/>
      <c r="K35" s="205"/>
      <c r="L35" s="201" t="s">
        <v>314</v>
      </c>
      <c r="M35" s="202"/>
      <c r="N35" s="202"/>
    </row>
    <row r="36" spans="4:14" ht="29.25" customHeight="1" x14ac:dyDescent="0.25">
      <c r="D36" s="39">
        <v>12</v>
      </c>
      <c r="E36" s="203" t="s">
        <v>303</v>
      </c>
      <c r="F36" s="204"/>
      <c r="G36" s="204"/>
      <c r="H36" s="204"/>
      <c r="I36" s="204"/>
      <c r="J36" s="204"/>
      <c r="K36" s="205"/>
      <c r="L36" s="201" t="s">
        <v>314</v>
      </c>
      <c r="M36" s="202"/>
      <c r="N36" s="202"/>
    </row>
    <row r="37" spans="4:14" ht="29.25" customHeight="1" x14ac:dyDescent="0.25">
      <c r="D37" s="39">
        <v>13</v>
      </c>
      <c r="E37" s="203" t="s">
        <v>304</v>
      </c>
      <c r="F37" s="204"/>
      <c r="G37" s="204"/>
      <c r="H37" s="204"/>
      <c r="I37" s="204"/>
      <c r="J37" s="204"/>
      <c r="K37" s="205"/>
      <c r="L37" s="201" t="s">
        <v>314</v>
      </c>
      <c r="M37" s="202"/>
      <c r="N37" s="202"/>
    </row>
    <row r="38" spans="4:14" ht="29.25" customHeight="1" x14ac:dyDescent="0.25">
      <c r="D38" s="39">
        <v>14</v>
      </c>
      <c r="E38" s="203" t="s">
        <v>370</v>
      </c>
      <c r="F38" s="204"/>
      <c r="G38" s="204"/>
      <c r="H38" s="204"/>
      <c r="I38" s="204"/>
      <c r="J38" s="204"/>
      <c r="K38" s="205"/>
      <c r="L38" s="201" t="s">
        <v>314</v>
      </c>
      <c r="M38" s="202"/>
      <c r="N38" s="202"/>
    </row>
    <row r="39" spans="4:14" ht="29.25" customHeight="1" x14ac:dyDescent="0.25">
      <c r="D39" s="39">
        <v>15</v>
      </c>
      <c r="E39" s="203" t="s">
        <v>306</v>
      </c>
      <c r="F39" s="204"/>
      <c r="G39" s="204"/>
      <c r="H39" s="204"/>
      <c r="I39" s="204"/>
      <c r="J39" s="204"/>
      <c r="K39" s="205"/>
      <c r="L39" s="201" t="s">
        <v>314</v>
      </c>
      <c r="M39" s="202"/>
      <c r="N39" s="202"/>
    </row>
    <row r="40" spans="4:14" ht="29.25" customHeight="1" x14ac:dyDescent="0.25">
      <c r="D40" s="39">
        <v>16</v>
      </c>
      <c r="E40" s="203" t="s">
        <v>307</v>
      </c>
      <c r="F40" s="204"/>
      <c r="G40" s="204"/>
      <c r="H40" s="204"/>
      <c r="I40" s="204"/>
      <c r="J40" s="204"/>
      <c r="K40" s="205"/>
      <c r="L40" s="201" t="s">
        <v>314</v>
      </c>
      <c r="M40" s="202"/>
      <c r="N40" s="202"/>
    </row>
    <row r="41" spans="4:14" ht="29.25" customHeight="1" x14ac:dyDescent="0.25">
      <c r="D41" s="39">
        <v>17</v>
      </c>
      <c r="E41" s="203" t="s">
        <v>311</v>
      </c>
      <c r="F41" s="204"/>
      <c r="G41" s="204"/>
      <c r="H41" s="204"/>
      <c r="I41" s="204"/>
      <c r="J41" s="204"/>
      <c r="K41" s="205"/>
      <c r="L41" s="201" t="s">
        <v>314</v>
      </c>
      <c r="M41" s="202"/>
      <c r="N41" s="202"/>
    </row>
    <row r="42" spans="4:14" ht="29.25" customHeight="1" x14ac:dyDescent="0.25">
      <c r="D42" s="39">
        <v>18</v>
      </c>
      <c r="E42" s="203" t="s">
        <v>312</v>
      </c>
      <c r="F42" s="204"/>
      <c r="G42" s="204"/>
      <c r="H42" s="204"/>
      <c r="I42" s="204"/>
      <c r="J42" s="204"/>
      <c r="K42" s="205"/>
      <c r="L42" s="201" t="s">
        <v>314</v>
      </c>
      <c r="M42" s="202"/>
      <c r="N42" s="202"/>
    </row>
  </sheetData>
  <sheetProtection algorithmName="SHA-512" hashValue="5uoCcfit72Hsfmo/l/yNnUvYOHAWPeemLLdw1VSsUeUABtuAi8R+HYP2QCNnk/Wbly4JE24SMgfoo3BfaUyrwQ==" saltValue="VJUL+Ii3ITAp61MWrMKe1Q==" spinCount="100000" sheet="1" formatCells="0" formatColumns="0" formatRows="0" insertHyperlinks="0" deleteRows="0"/>
  <mergeCells count="62">
    <mergeCell ref="E37:K37"/>
    <mergeCell ref="E38:K38"/>
    <mergeCell ref="E39:K39"/>
    <mergeCell ref="E40:K40"/>
    <mergeCell ref="E41:K41"/>
    <mergeCell ref="E32:K32"/>
    <mergeCell ref="E33:K33"/>
    <mergeCell ref="E34:K34"/>
    <mergeCell ref="E35:K35"/>
    <mergeCell ref="E36:K36"/>
    <mergeCell ref="L29:N29"/>
    <mergeCell ref="E26:K26"/>
    <mergeCell ref="E27:K27"/>
    <mergeCell ref="E28:K28"/>
    <mergeCell ref="E29:K29"/>
    <mergeCell ref="L28:N28"/>
    <mergeCell ref="L26:N26"/>
    <mergeCell ref="L27:N27"/>
    <mergeCell ref="E42:K42"/>
    <mergeCell ref="L30:N30"/>
    <mergeCell ref="L37:N37"/>
    <mergeCell ref="L38:N38"/>
    <mergeCell ref="L31:N31"/>
    <mergeCell ref="L32:N32"/>
    <mergeCell ref="L33:N33"/>
    <mergeCell ref="L34:N34"/>
    <mergeCell ref="L35:N35"/>
    <mergeCell ref="L36:N36"/>
    <mergeCell ref="L39:N39"/>
    <mergeCell ref="L40:N40"/>
    <mergeCell ref="L41:N41"/>
    <mergeCell ref="L42:N42"/>
    <mergeCell ref="E30:K30"/>
    <mergeCell ref="E31:K31"/>
    <mergeCell ref="F16:N16"/>
    <mergeCell ref="D1:N1"/>
    <mergeCell ref="F6:N6"/>
    <mergeCell ref="D2:N2"/>
    <mergeCell ref="D3:N3"/>
    <mergeCell ref="D5:N5"/>
    <mergeCell ref="D4:N4"/>
    <mergeCell ref="O21:Z21"/>
    <mergeCell ref="F23:N23"/>
    <mergeCell ref="F21:N21"/>
    <mergeCell ref="F7:N7"/>
    <mergeCell ref="F8:N8"/>
    <mergeCell ref="F17:N17"/>
    <mergeCell ref="F20:N20"/>
    <mergeCell ref="F19:N19"/>
    <mergeCell ref="F11:N11"/>
    <mergeCell ref="F15:N15"/>
    <mergeCell ref="F14:N14"/>
    <mergeCell ref="F12:N12"/>
    <mergeCell ref="F13:N13"/>
    <mergeCell ref="F10:N10"/>
    <mergeCell ref="F9:N9"/>
    <mergeCell ref="F18:N18"/>
    <mergeCell ref="L25:N25"/>
    <mergeCell ref="E25:K25"/>
    <mergeCell ref="E24:N24"/>
    <mergeCell ref="O22:Z22"/>
    <mergeCell ref="F22:N22"/>
  </mergeCells>
  <conditionalFormatting sqref="F19:N20 F23:N23 F6:N8 F10:N11">
    <cfRule type="containsBlanks" dxfId="88" priority="69">
      <formula>LEN(TRIM(F6))=0</formula>
    </cfRule>
  </conditionalFormatting>
  <conditionalFormatting sqref="F22">
    <cfRule type="containsBlanks" dxfId="87" priority="60">
      <formula>LEN(TRIM(F22))=0</formula>
    </cfRule>
  </conditionalFormatting>
  <conditionalFormatting sqref="F21">
    <cfRule type="containsBlanks" dxfId="86" priority="25">
      <formula>LEN(TRIM(F21))=0</formula>
    </cfRule>
  </conditionalFormatting>
  <conditionalFormatting sqref="E25:N42">
    <cfRule type="expression" dxfId="85" priority="21">
      <formula>$L25="Не требуется"</formula>
    </cfRule>
  </conditionalFormatting>
  <conditionalFormatting sqref="L30">
    <cfRule type="containsBlanks" dxfId="84" priority="18">
      <formula>LEN(TRIM(L30))=0</formula>
    </cfRule>
  </conditionalFormatting>
  <conditionalFormatting sqref="L25:L29">
    <cfRule type="containsBlanks" dxfId="83" priority="16">
      <formula>LEN(TRIM(L25))=0</formula>
    </cfRule>
  </conditionalFormatting>
  <conditionalFormatting sqref="L31:L42">
    <cfRule type="containsBlanks" dxfId="82" priority="15">
      <formula>LEN(TRIM(L31))=0</formula>
    </cfRule>
  </conditionalFormatting>
  <conditionalFormatting sqref="F14">
    <cfRule type="containsBlanks" dxfId="81" priority="13">
      <formula>LEN(TRIM(F14))=0</formula>
    </cfRule>
  </conditionalFormatting>
  <conditionalFormatting sqref="F12:N12">
    <cfRule type="containsBlanks" dxfId="80" priority="12">
      <formula>LEN(TRIM(F12))=0</formula>
    </cfRule>
  </conditionalFormatting>
  <conditionalFormatting sqref="F13:N13">
    <cfRule type="containsBlanks" dxfId="79" priority="11">
      <formula>LEN(TRIM(F13))=0</formula>
    </cfRule>
  </conditionalFormatting>
  <conditionalFormatting sqref="F9:N9">
    <cfRule type="containsBlanks" dxfId="78" priority="7">
      <formula>LEN(TRIM(F9))=0</formula>
    </cfRule>
  </conditionalFormatting>
  <conditionalFormatting sqref="O9">
    <cfRule type="expression" dxfId="77" priority="5">
      <formula>AND(CELL("защита", O9)=0, NOT(ISBLANK(O9)))</formula>
    </cfRule>
    <cfRule type="expression" dxfId="76" priority="6">
      <formula>AND(CELL("защита", O9)=0, ISBLANK(O9))</formula>
    </cfRule>
  </conditionalFormatting>
  <conditionalFormatting sqref="F15:N15">
    <cfRule type="containsBlanks" dxfId="75" priority="2">
      <formula>LEN(TRIM(F15))=0</formula>
    </cfRule>
  </conditionalFormatting>
  <conditionalFormatting sqref="F16:N18">
    <cfRule type="containsBlanks" dxfId="74" priority="1">
      <formula>LEN(TRIM(F16))=0</formula>
    </cfRule>
  </conditionalFormatting>
  <dataValidations xWindow="562" yWindow="361" count="7">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3" xr:uid="{00000000-0002-0000-0000-000000000000}"/>
    <dataValidation allowBlank="1" showInputMessage="1" prompt="Сначала выбрать наименование заказчика (если вы еще не выбрали)" sqref="X7:AB7 X10:AB10 X8:AA9" xr:uid="{00000000-0002-0000-0000-000001000000}"/>
    <dataValidation allowBlank="1" showInputMessage="1" showErrorMessage="1" promptTitle="НМЦД указывается " sqref="F18:N18 F15:N15" xr:uid="{00000000-0002-0000-0000-000002000000}"/>
    <dataValidation allowBlank="1" showInputMessage="1" showErrorMessage="1" prompt="Версия от 27.11.2020" sqref="D5:N5" xr:uid="{00000000-0002-0000-0000-000003000000}"/>
    <dataValidation type="list" allowBlank="1" showInputMessage="1" promptTitle="ВАЖНО" prompt="Заказчик - это организация, от лица которой заключается договор по результатам закупки" sqref="F6:N6" xr:uid="{00000000-0002-0000-0000-000004000000}">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xr:uid="{00000000-0002-0000-0000-000005000000}"/>
    <dataValidation allowBlank="1" showInputMessage="1" sqref="F7:N7" xr:uid="{00000000-0002-0000-0000-000006000000}"/>
  </dataValidations>
  <pageMargins left="0.25" right="0.25" top="0.75" bottom="0.75" header="0.3" footer="0.3"/>
  <pageSetup paperSize="9" scale="65" fitToHeight="0" orientation="portrait" r:id="rId1"/>
  <legacyDrawing r:id="rId2"/>
  <extLst>
    <ext xmlns:x14="http://schemas.microsoft.com/office/spreadsheetml/2009/9/main" uri="{CCE6A557-97BC-4b89-ADB6-D9C93CAAB3DF}">
      <x14:dataValidations xmlns:xm="http://schemas.microsoft.com/office/excel/2006/main" xWindow="562" yWindow="361" count="5">
        <x14:dataValidation type="list" allowBlank="1" showInputMessage="1" xr:uid="{00000000-0002-0000-0000-000008000000}">
          <x14:formula1>
            <xm:f>Прочее!$A$2:$A$3</xm:f>
          </x14:formula1>
          <xm:sqref>F8:N9</xm:sqref>
        </x14:dataValidation>
        <x14:dataValidation type="list" allowBlank="1" showInputMessage="1" showErrorMessage="1" promptTitle="Заполняет организатор" prompt="_x000a_" xr:uid="{00000000-0002-0000-0000-000009000000}">
          <x14:formula1>
            <xm:f>Прочее!$B$2:$B$4</xm:f>
          </x14:formula1>
          <xm:sqref>F21</xm:sqref>
        </x14:dataValidation>
        <x14:dataValidation type="list" allowBlank="1" showInputMessage="1" showErrorMessage="1" xr:uid="{00000000-0002-0000-0000-00000A000000}">
          <x14:formula1>
            <xm:f>Лист1!$A$1:$A$2</xm:f>
          </x14:formula1>
          <xm:sqref>L25:L42</xm:sqref>
        </x14:dataValidation>
        <x14:dataValidation type="list" allowBlank="1" showInputMessage="1" showErrorMessage="1" xr:uid="{00000000-0002-0000-0000-00000B000000}">
          <x14:formula1>
            <xm:f>Лист1!$C$1:$C$4</xm:f>
          </x14:formula1>
          <xm:sqref>F14:N14</xm:sqref>
        </x14:dataValidation>
        <x14:dataValidation type="list" allowBlank="1" showInputMessage="1" xr:uid="{00000000-0002-0000-0000-00000C000000}">
          <x14:formula1>
            <xm:f>Прочее!$D$2:$D$3</xm:f>
          </x14:formula1>
          <xm:sqref>F19:N19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dimension ref="A2:F45"/>
  <sheetViews>
    <sheetView zoomScale="70" zoomScaleNormal="70" workbookViewId="0">
      <selection activeCell="B4" sqref="B4"/>
    </sheetView>
  </sheetViews>
  <sheetFormatPr defaultRowHeight="15" x14ac:dyDescent="0.25"/>
  <cols>
    <col min="1" max="1" width="5.5703125" bestFit="1" customWidth="1"/>
    <col min="2" max="2" width="91.85546875" customWidth="1"/>
    <col min="3" max="5" width="28.85546875" customWidth="1"/>
    <col min="6" max="6" width="69.85546875" customWidth="1"/>
  </cols>
  <sheetData>
    <row r="2" spans="1:6" ht="15" customHeight="1" x14ac:dyDescent="0.25">
      <c r="A2" s="3">
        <v>1</v>
      </c>
      <c r="B2" s="4" t="s">
        <v>9</v>
      </c>
      <c r="C2" s="4" t="s">
        <v>28</v>
      </c>
      <c r="D2" s="4" t="s">
        <v>29</v>
      </c>
      <c r="E2" s="4" t="s">
        <v>30</v>
      </c>
      <c r="F2" s="5" t="s">
        <v>10</v>
      </c>
    </row>
    <row r="3" spans="1:6" ht="15" customHeight="1" x14ac:dyDescent="0.25">
      <c r="A3" s="3">
        <v>2</v>
      </c>
      <c r="B3" s="4" t="s">
        <v>9</v>
      </c>
      <c r="C3" s="4" t="s">
        <v>31</v>
      </c>
      <c r="D3" s="4" t="s">
        <v>32</v>
      </c>
      <c r="E3" s="4" t="s">
        <v>33</v>
      </c>
      <c r="F3" s="5"/>
    </row>
    <row r="4" spans="1:6" ht="15" customHeight="1" x14ac:dyDescent="0.25">
      <c r="A4" s="3">
        <v>3</v>
      </c>
      <c r="B4" s="4" t="s">
        <v>9</v>
      </c>
      <c r="C4" s="4" t="s">
        <v>34</v>
      </c>
      <c r="D4" s="4" t="s">
        <v>35</v>
      </c>
      <c r="E4" s="4" t="s">
        <v>36</v>
      </c>
      <c r="F4" s="5"/>
    </row>
    <row r="5" spans="1:6" ht="15" customHeight="1" x14ac:dyDescent="0.25">
      <c r="A5" s="3">
        <v>4</v>
      </c>
      <c r="B5" s="4" t="s">
        <v>9</v>
      </c>
      <c r="C5" s="4" t="s">
        <v>37</v>
      </c>
      <c r="D5" s="4" t="s">
        <v>38</v>
      </c>
      <c r="E5" s="4" t="s">
        <v>39</v>
      </c>
      <c r="F5" s="5"/>
    </row>
    <row r="6" spans="1:6" ht="15" customHeight="1" x14ac:dyDescent="0.25">
      <c r="A6" s="3">
        <v>5</v>
      </c>
      <c r="B6" s="4" t="s">
        <v>9</v>
      </c>
      <c r="C6" s="4" t="s">
        <v>40</v>
      </c>
      <c r="D6" s="4" t="s">
        <v>41</v>
      </c>
      <c r="E6" s="4" t="s">
        <v>42</v>
      </c>
      <c r="F6" s="5"/>
    </row>
    <row r="7" spans="1:6" ht="15" customHeight="1" x14ac:dyDescent="0.25">
      <c r="A7" s="3">
        <v>6</v>
      </c>
      <c r="B7" s="4" t="s">
        <v>9</v>
      </c>
      <c r="C7" s="4" t="s">
        <v>43</v>
      </c>
      <c r="D7" s="4" t="s">
        <v>44</v>
      </c>
      <c r="E7" s="4" t="s">
        <v>45</v>
      </c>
      <c r="F7" s="5"/>
    </row>
    <row r="8" spans="1:6" ht="15" customHeight="1" x14ac:dyDescent="0.25">
      <c r="A8" s="3">
        <v>7</v>
      </c>
      <c r="B8" s="4" t="s">
        <v>9</v>
      </c>
      <c r="C8" s="4" t="s">
        <v>46</v>
      </c>
      <c r="D8" s="4" t="s">
        <v>47</v>
      </c>
      <c r="E8" s="4" t="s">
        <v>48</v>
      </c>
      <c r="F8" s="5"/>
    </row>
    <row r="9" spans="1:6" ht="15" customHeight="1" x14ac:dyDescent="0.25">
      <c r="A9" s="3">
        <v>8</v>
      </c>
      <c r="B9" s="4" t="s">
        <v>9</v>
      </c>
      <c r="C9" s="4" t="s">
        <v>49</v>
      </c>
      <c r="D9" s="4" t="s">
        <v>50</v>
      </c>
      <c r="E9" s="4" t="s">
        <v>51</v>
      </c>
      <c r="F9" s="5"/>
    </row>
    <row r="10" spans="1:6" ht="15" customHeight="1" x14ac:dyDescent="0.25">
      <c r="A10" s="3">
        <v>9</v>
      </c>
      <c r="B10" s="4" t="s">
        <v>9</v>
      </c>
      <c r="C10" s="4" t="s">
        <v>52</v>
      </c>
      <c r="D10" s="4" t="s">
        <v>53</v>
      </c>
      <c r="E10" s="4" t="s">
        <v>54</v>
      </c>
      <c r="F10" s="5" t="s">
        <v>55</v>
      </c>
    </row>
    <row r="11" spans="1:6" ht="15" customHeight="1" x14ac:dyDescent="0.25">
      <c r="A11" s="3">
        <v>10</v>
      </c>
      <c r="B11" s="4" t="s">
        <v>9</v>
      </c>
      <c r="C11" s="4" t="s">
        <v>56</v>
      </c>
      <c r="D11" s="4" t="s">
        <v>57</v>
      </c>
      <c r="E11" s="4" t="s">
        <v>58</v>
      </c>
      <c r="F11" s="5"/>
    </row>
    <row r="12" spans="1:6" ht="15" customHeight="1" x14ac:dyDescent="0.25">
      <c r="A12" s="3">
        <v>11</v>
      </c>
      <c r="B12" s="4" t="s">
        <v>9</v>
      </c>
      <c r="C12" s="4" t="s">
        <v>59</v>
      </c>
      <c r="D12" s="4" t="s">
        <v>60</v>
      </c>
      <c r="E12" s="4" t="s">
        <v>61</v>
      </c>
      <c r="F12" s="5"/>
    </row>
    <row r="13" spans="1:6" ht="15" customHeight="1" x14ac:dyDescent="0.25">
      <c r="A13" s="3">
        <v>12</v>
      </c>
      <c r="B13" s="4" t="s">
        <v>9</v>
      </c>
      <c r="C13" s="4" t="s">
        <v>62</v>
      </c>
      <c r="D13" s="4" t="s">
        <v>63</v>
      </c>
      <c r="E13" s="4" t="s">
        <v>64</v>
      </c>
      <c r="F13" s="5" t="s">
        <v>10</v>
      </c>
    </row>
    <row r="14" spans="1:6" ht="15" customHeight="1" x14ac:dyDescent="0.25">
      <c r="A14" s="3">
        <v>13</v>
      </c>
      <c r="B14" s="4" t="s">
        <v>9</v>
      </c>
      <c r="C14" s="4" t="s">
        <v>65</v>
      </c>
      <c r="D14" s="4" t="s">
        <v>66</v>
      </c>
      <c r="E14" s="4" t="s">
        <v>67</v>
      </c>
      <c r="F14" s="5" t="s">
        <v>10</v>
      </c>
    </row>
    <row r="15" spans="1:6" ht="15" customHeight="1" x14ac:dyDescent="0.25">
      <c r="A15" s="3">
        <v>14</v>
      </c>
      <c r="B15" s="4" t="s">
        <v>9</v>
      </c>
      <c r="C15" s="4" t="s">
        <v>68</v>
      </c>
      <c r="D15" s="4" t="s">
        <v>69</v>
      </c>
      <c r="E15" s="4" t="s">
        <v>70</v>
      </c>
      <c r="F15" s="5" t="s">
        <v>10</v>
      </c>
    </row>
    <row r="16" spans="1:6" ht="15" customHeight="1" x14ac:dyDescent="0.25">
      <c r="A16" s="3">
        <v>15</v>
      </c>
      <c r="B16" s="4" t="s">
        <v>9</v>
      </c>
      <c r="C16" s="4" t="s">
        <v>71</v>
      </c>
      <c r="D16" s="4" t="s">
        <v>72</v>
      </c>
      <c r="E16" s="4" t="s">
        <v>73</v>
      </c>
      <c r="F16" s="5" t="s">
        <v>10</v>
      </c>
    </row>
    <row r="17" spans="1:6" ht="15" customHeight="1" x14ac:dyDescent="0.25">
      <c r="A17" s="3">
        <v>16</v>
      </c>
      <c r="B17" s="4" t="s">
        <v>9</v>
      </c>
      <c r="C17" s="4" t="s">
        <v>74</v>
      </c>
      <c r="D17" s="4" t="s">
        <v>75</v>
      </c>
      <c r="E17" s="4" t="s">
        <v>76</v>
      </c>
      <c r="F17" s="5" t="s">
        <v>10</v>
      </c>
    </row>
    <row r="18" spans="1:6" ht="15" customHeight="1" x14ac:dyDescent="0.25">
      <c r="A18" s="3">
        <v>17</v>
      </c>
      <c r="B18" s="4" t="s">
        <v>9</v>
      </c>
      <c r="C18" s="4" t="s">
        <v>77</v>
      </c>
      <c r="D18" s="4" t="s">
        <v>78</v>
      </c>
      <c r="E18" s="4" t="s">
        <v>79</v>
      </c>
      <c r="F18" s="5" t="s">
        <v>10</v>
      </c>
    </row>
    <row r="19" spans="1:6" ht="15" customHeight="1" x14ac:dyDescent="0.25">
      <c r="A19" s="3">
        <v>18</v>
      </c>
      <c r="B19" s="4" t="s">
        <v>9</v>
      </c>
      <c r="C19" s="4" t="s">
        <v>80</v>
      </c>
      <c r="D19" s="4" t="s">
        <v>81</v>
      </c>
      <c r="E19" s="4" t="s">
        <v>82</v>
      </c>
      <c r="F19" s="5" t="s">
        <v>10</v>
      </c>
    </row>
    <row r="20" spans="1:6" ht="15" customHeight="1" x14ac:dyDescent="0.25">
      <c r="A20" s="3">
        <v>19</v>
      </c>
      <c r="B20" s="4" t="s">
        <v>9</v>
      </c>
      <c r="C20" s="4" t="s">
        <v>83</v>
      </c>
      <c r="D20" s="4" t="s">
        <v>84</v>
      </c>
      <c r="E20" s="4" t="s">
        <v>85</v>
      </c>
      <c r="F20" s="5" t="s">
        <v>10</v>
      </c>
    </row>
    <row r="21" spans="1:6" ht="15" customHeight="1" x14ac:dyDescent="0.25">
      <c r="A21" s="3">
        <v>20</v>
      </c>
      <c r="B21" s="4" t="s">
        <v>9</v>
      </c>
      <c r="C21" s="4" t="s">
        <v>86</v>
      </c>
      <c r="D21" s="4" t="s">
        <v>87</v>
      </c>
      <c r="E21" s="4" t="s">
        <v>88</v>
      </c>
      <c r="F21" s="5" t="s">
        <v>10</v>
      </c>
    </row>
    <row r="22" spans="1:6" ht="15" customHeight="1" x14ac:dyDescent="0.25">
      <c r="A22" s="3">
        <v>21</v>
      </c>
      <c r="B22" s="4" t="s">
        <v>9</v>
      </c>
      <c r="C22" s="4" t="s">
        <v>89</v>
      </c>
      <c r="D22" s="4" t="s">
        <v>90</v>
      </c>
      <c r="E22" s="4" t="s">
        <v>91</v>
      </c>
      <c r="F22" s="5" t="s">
        <v>10</v>
      </c>
    </row>
    <row r="23" spans="1:6" ht="15" customHeight="1" x14ac:dyDescent="0.25">
      <c r="A23" s="3">
        <v>22</v>
      </c>
      <c r="B23" s="4" t="s">
        <v>9</v>
      </c>
      <c r="C23" s="4" t="s">
        <v>92</v>
      </c>
      <c r="D23" s="4" t="s">
        <v>93</v>
      </c>
      <c r="E23" s="4" t="s">
        <v>94</v>
      </c>
      <c r="F23" s="5" t="s">
        <v>10</v>
      </c>
    </row>
    <row r="24" spans="1:6" ht="15" customHeight="1" x14ac:dyDescent="0.25">
      <c r="A24" s="3">
        <v>23</v>
      </c>
      <c r="B24" s="4" t="s">
        <v>11</v>
      </c>
      <c r="C24" s="4" t="s">
        <v>95</v>
      </c>
      <c r="D24" s="4" t="s">
        <v>96</v>
      </c>
      <c r="E24" s="4" t="s">
        <v>97</v>
      </c>
      <c r="F24" s="5" t="s">
        <v>10</v>
      </c>
    </row>
    <row r="25" spans="1:6" ht="15" customHeight="1" x14ac:dyDescent="0.25">
      <c r="A25" s="3">
        <v>24</v>
      </c>
      <c r="B25" s="4" t="s">
        <v>11</v>
      </c>
      <c r="C25" s="4" t="s">
        <v>98</v>
      </c>
      <c r="D25" s="4" t="s">
        <v>99</v>
      </c>
      <c r="E25" s="4" t="s">
        <v>100</v>
      </c>
      <c r="F25" s="5" t="s">
        <v>12</v>
      </c>
    </row>
    <row r="26" spans="1:6" ht="15" customHeight="1" x14ac:dyDescent="0.25">
      <c r="A26" s="3">
        <v>25</v>
      </c>
      <c r="B26" s="4" t="s">
        <v>11</v>
      </c>
      <c r="C26" s="4" t="s">
        <v>101</v>
      </c>
      <c r="D26" s="4" t="s">
        <v>102</v>
      </c>
      <c r="E26" s="4" t="s">
        <v>103</v>
      </c>
      <c r="F26" s="5" t="s">
        <v>104</v>
      </c>
    </row>
    <row r="27" spans="1:6" ht="15" customHeight="1" x14ac:dyDescent="0.25">
      <c r="A27" s="3">
        <v>26</v>
      </c>
      <c r="B27" s="4" t="s">
        <v>11</v>
      </c>
      <c r="C27" s="4" t="s">
        <v>105</v>
      </c>
      <c r="D27" s="4" t="s">
        <v>106</v>
      </c>
      <c r="E27" s="4" t="s">
        <v>107</v>
      </c>
      <c r="F27" s="5" t="s">
        <v>108</v>
      </c>
    </row>
    <row r="28" spans="1:6" ht="15" customHeight="1" x14ac:dyDescent="0.25">
      <c r="A28" s="3">
        <v>27</v>
      </c>
      <c r="B28" s="4" t="s">
        <v>11</v>
      </c>
      <c r="C28" s="4" t="s">
        <v>109</v>
      </c>
      <c r="D28" s="4" t="s">
        <v>110</v>
      </c>
      <c r="E28" s="4" t="s">
        <v>111</v>
      </c>
      <c r="F28" s="5"/>
    </row>
    <row r="29" spans="1:6" ht="15" customHeight="1" x14ac:dyDescent="0.25">
      <c r="A29" s="3">
        <v>28</v>
      </c>
      <c r="B29" s="4" t="s">
        <v>13</v>
      </c>
      <c r="C29" s="4" t="s">
        <v>112</v>
      </c>
      <c r="D29" s="4" t="s">
        <v>113</v>
      </c>
      <c r="E29" s="4" t="s">
        <v>114</v>
      </c>
      <c r="F29" s="5"/>
    </row>
    <row r="30" spans="1:6" ht="15" customHeight="1" x14ac:dyDescent="0.25">
      <c r="A30" s="3">
        <v>29</v>
      </c>
      <c r="B30" s="4" t="s">
        <v>13</v>
      </c>
      <c r="C30" s="4" t="s">
        <v>115</v>
      </c>
      <c r="D30" s="4" t="s">
        <v>116</v>
      </c>
      <c r="E30" s="4" t="s">
        <v>117</v>
      </c>
      <c r="F30" s="5" t="s">
        <v>14</v>
      </c>
    </row>
    <row r="31" spans="1:6" ht="15" customHeight="1" x14ac:dyDescent="0.25">
      <c r="A31" s="3">
        <v>30</v>
      </c>
      <c r="B31" s="4" t="s">
        <v>13</v>
      </c>
      <c r="C31" s="4" t="s">
        <v>118</v>
      </c>
      <c r="D31" s="4" t="s">
        <v>119</v>
      </c>
      <c r="E31" s="4" t="s">
        <v>120</v>
      </c>
      <c r="F31" s="5" t="s">
        <v>121</v>
      </c>
    </row>
    <row r="32" spans="1:6" ht="15" customHeight="1" x14ac:dyDescent="0.25">
      <c r="A32" s="3">
        <v>31</v>
      </c>
      <c r="B32" s="4" t="s">
        <v>13</v>
      </c>
      <c r="C32" s="4" t="s">
        <v>122</v>
      </c>
      <c r="D32" s="4" t="s">
        <v>123</v>
      </c>
      <c r="E32" s="4" t="s">
        <v>124</v>
      </c>
      <c r="F32" s="5" t="s">
        <v>108</v>
      </c>
    </row>
    <row r="33" spans="1:6" ht="15" customHeight="1" x14ac:dyDescent="0.25">
      <c r="A33" s="3">
        <v>32</v>
      </c>
      <c r="B33" s="4" t="s">
        <v>15</v>
      </c>
      <c r="C33" s="4" t="s">
        <v>125</v>
      </c>
      <c r="D33" s="4" t="s">
        <v>126</v>
      </c>
      <c r="E33" s="4" t="s">
        <v>127</v>
      </c>
      <c r="F33" s="5" t="s">
        <v>128</v>
      </c>
    </row>
    <row r="34" spans="1:6" ht="15" customHeight="1" x14ac:dyDescent="0.25">
      <c r="A34" s="3">
        <v>33</v>
      </c>
      <c r="B34" s="4" t="s">
        <v>16</v>
      </c>
      <c r="C34" s="4" t="s">
        <v>129</v>
      </c>
      <c r="D34" s="4" t="s">
        <v>129</v>
      </c>
      <c r="E34" s="4" t="s">
        <v>130</v>
      </c>
      <c r="F34" s="5"/>
    </row>
    <row r="35" spans="1:6" ht="15" customHeight="1" x14ac:dyDescent="0.25">
      <c r="A35" s="3">
        <v>34</v>
      </c>
      <c r="B35" s="4" t="s">
        <v>17</v>
      </c>
      <c r="C35" s="4" t="s">
        <v>131</v>
      </c>
      <c r="D35" s="4" t="s">
        <v>131</v>
      </c>
      <c r="E35" s="4" t="s">
        <v>132</v>
      </c>
      <c r="F35" s="5" t="s">
        <v>133</v>
      </c>
    </row>
    <row r="36" spans="1:6" ht="15" customHeight="1" x14ac:dyDescent="0.25">
      <c r="A36" s="3">
        <v>35</v>
      </c>
      <c r="B36" s="4" t="s">
        <v>18</v>
      </c>
      <c r="C36" s="4" t="s">
        <v>134</v>
      </c>
      <c r="D36" s="4" t="s">
        <v>134</v>
      </c>
      <c r="E36" s="4" t="s">
        <v>18</v>
      </c>
      <c r="F36" s="5" t="s">
        <v>135</v>
      </c>
    </row>
    <row r="37" spans="1:6" ht="15" customHeight="1" x14ac:dyDescent="0.25">
      <c r="A37" s="3">
        <v>36</v>
      </c>
      <c r="B37" s="4" t="s">
        <v>19</v>
      </c>
      <c r="C37" s="4"/>
      <c r="D37" s="4" t="s">
        <v>136</v>
      </c>
      <c r="E37" s="4" t="s">
        <v>137</v>
      </c>
      <c r="F37" s="5"/>
    </row>
    <row r="38" spans="1:6" ht="15" customHeight="1" x14ac:dyDescent="0.25">
      <c r="A38" s="3">
        <v>37</v>
      </c>
      <c r="B38" s="4" t="s">
        <v>19</v>
      </c>
      <c r="C38" s="4"/>
      <c r="D38" s="4" t="s">
        <v>138</v>
      </c>
      <c r="E38" s="4" t="s">
        <v>139</v>
      </c>
      <c r="F38" s="5" t="s">
        <v>20</v>
      </c>
    </row>
    <row r="39" spans="1:6" ht="15" customHeight="1" x14ac:dyDescent="0.25">
      <c r="A39" s="3">
        <v>38</v>
      </c>
      <c r="B39" s="4" t="s">
        <v>19</v>
      </c>
      <c r="C39" s="4"/>
      <c r="D39" s="4" t="s">
        <v>140</v>
      </c>
      <c r="E39" s="4" t="s">
        <v>141</v>
      </c>
      <c r="F39" s="5" t="s">
        <v>21</v>
      </c>
    </row>
    <row r="40" spans="1:6" ht="15" customHeight="1" x14ac:dyDescent="0.25">
      <c r="A40" s="3">
        <v>39</v>
      </c>
      <c r="B40" s="4" t="s">
        <v>19</v>
      </c>
      <c r="C40" s="4"/>
      <c r="D40" s="4" t="s">
        <v>142</v>
      </c>
      <c r="E40" s="4" t="s">
        <v>143</v>
      </c>
      <c r="F40" s="5" t="s">
        <v>22</v>
      </c>
    </row>
    <row r="41" spans="1:6" ht="15" customHeight="1" x14ac:dyDescent="0.25">
      <c r="A41" s="3">
        <v>40</v>
      </c>
      <c r="B41" s="4" t="s">
        <v>19</v>
      </c>
      <c r="C41" s="4"/>
      <c r="D41" s="4" t="s">
        <v>144</v>
      </c>
      <c r="E41" s="4" t="s">
        <v>145</v>
      </c>
      <c r="F41" s="5" t="s">
        <v>23</v>
      </c>
    </row>
    <row r="42" spans="1:6" ht="15" customHeight="1" x14ac:dyDescent="0.25">
      <c r="A42" s="3">
        <v>41</v>
      </c>
      <c r="B42" s="6" t="s">
        <v>19</v>
      </c>
      <c r="C42" s="7"/>
      <c r="D42" s="7" t="s">
        <v>146</v>
      </c>
      <c r="E42" s="7" t="s">
        <v>147</v>
      </c>
      <c r="F42" s="1" t="s">
        <v>25</v>
      </c>
    </row>
    <row r="43" spans="1:6" ht="15" customHeight="1" x14ac:dyDescent="0.25">
      <c r="A43" s="3">
        <v>42</v>
      </c>
      <c r="B43" s="6" t="s">
        <v>19</v>
      </c>
      <c r="C43" s="7"/>
      <c r="D43" s="7" t="s">
        <v>148</v>
      </c>
      <c r="E43" s="7" t="s">
        <v>149</v>
      </c>
      <c r="F43" s="1" t="s">
        <v>27</v>
      </c>
    </row>
    <row r="44" spans="1:6" ht="15" customHeight="1" x14ac:dyDescent="0.25">
      <c r="A44" s="3">
        <v>43</v>
      </c>
      <c r="B44" s="6" t="s">
        <v>19</v>
      </c>
      <c r="C44" s="7"/>
      <c r="D44" s="7" t="s">
        <v>150</v>
      </c>
      <c r="E44" s="7" t="s">
        <v>151</v>
      </c>
      <c r="F44" s="1"/>
    </row>
    <row r="45" spans="1:6" ht="15" customHeight="1" x14ac:dyDescent="0.25">
      <c r="A45" s="3">
        <v>44</v>
      </c>
      <c r="B45" s="6" t="s">
        <v>19</v>
      </c>
      <c r="C45" s="7"/>
      <c r="D45" s="7" t="s">
        <v>152</v>
      </c>
      <c r="E45" s="7" t="s">
        <v>153</v>
      </c>
      <c r="F45" s="1"/>
    </row>
  </sheetData>
  <sheetProtection formatCells="0" formatRows="0" insertHyperlinks="0" deleteRows="0"/>
  <conditionalFormatting sqref="C21:E21">
    <cfRule type="duplicateValues" dxfId="4" priority="1"/>
  </conditionalFormatting>
  <conditionalFormatting sqref="C2:E20 C22:E41">
    <cfRule type="duplicateValues" dxfId="3"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R15"/>
  <sheetViews>
    <sheetView workbookViewId="0">
      <selection activeCell="B11" sqref="B11"/>
    </sheetView>
  </sheetViews>
  <sheetFormatPr defaultColWidth="12" defaultRowHeight="38.25" customHeight="1" x14ac:dyDescent="0.25"/>
  <cols>
    <col min="2" max="2" width="58.85546875" style="13" bestFit="1" customWidth="1"/>
    <col min="4" max="5" width="12" style="43"/>
    <col min="6" max="6" width="12" style="14"/>
  </cols>
  <sheetData>
    <row r="2" spans="2:18" ht="38.25" customHeight="1" x14ac:dyDescent="0.25">
      <c r="B2" s="10" t="s">
        <v>170</v>
      </c>
      <c r="C2" s="8" t="s">
        <v>278</v>
      </c>
      <c r="D2" s="8" t="s">
        <v>185</v>
      </c>
      <c r="E2" s="8" t="str">
        <f>P2&amp;" "&amp;Q2</f>
        <v>lukashova_ea@irkutskenergo.ru 8 3952 794-404</v>
      </c>
      <c r="F2" s="14" t="s">
        <v>172</v>
      </c>
      <c r="M2" s="8" t="s">
        <v>185</v>
      </c>
      <c r="N2" s="8" t="s">
        <v>197</v>
      </c>
      <c r="O2" s="8" t="s">
        <v>198</v>
      </c>
      <c r="P2" s="15" t="s">
        <v>209</v>
      </c>
      <c r="Q2" s="18" t="s">
        <v>221</v>
      </c>
      <c r="R2" s="8" t="str">
        <f>P2&amp;" "&amp;Q2</f>
        <v>lukashova_ea@irkutskenergo.ru 8 3952 794-404</v>
      </c>
    </row>
    <row r="3" spans="2:18" ht="38.25" customHeight="1" x14ac:dyDescent="0.25">
      <c r="B3" s="32" t="s">
        <v>257</v>
      </c>
      <c r="C3" s="8" t="s">
        <v>278</v>
      </c>
      <c r="D3" s="8" t="s">
        <v>186</v>
      </c>
      <c r="E3" s="8" t="str">
        <f t="shared" ref="E3:E12" si="0">P3&amp;" "&amp;Q3</f>
        <v>hodonovich@irkutskenergo.ru 8 3952 794-435</v>
      </c>
      <c r="F3" s="14" t="s">
        <v>173</v>
      </c>
      <c r="M3" s="8" t="s">
        <v>186</v>
      </c>
      <c r="N3" s="8" t="s">
        <v>197</v>
      </c>
      <c r="O3" s="8" t="s">
        <v>199</v>
      </c>
      <c r="P3" s="15" t="s">
        <v>210</v>
      </c>
      <c r="Q3" s="18" t="s">
        <v>222</v>
      </c>
      <c r="R3" s="8" t="str">
        <f t="shared" ref="R3:R12" si="1">P3&amp;" "&amp;Q3</f>
        <v>hodonovich@irkutskenergo.ru 8 3952 794-435</v>
      </c>
    </row>
    <row r="4" spans="2:18" ht="38.25" customHeight="1" x14ac:dyDescent="0.25">
      <c r="B4" s="10" t="s">
        <v>171</v>
      </c>
      <c r="C4" s="8" t="s">
        <v>278</v>
      </c>
      <c r="D4" s="8" t="s">
        <v>187</v>
      </c>
      <c r="E4" s="8" t="str">
        <f t="shared" si="0"/>
        <v>dobezhina_nl@irkutskenergo.ru 8 3952 792-188</v>
      </c>
      <c r="F4" s="14" t="s">
        <v>174</v>
      </c>
      <c r="M4" s="8" t="s">
        <v>187</v>
      </c>
      <c r="N4" s="8" t="s">
        <v>197</v>
      </c>
      <c r="O4" s="8" t="s">
        <v>200</v>
      </c>
      <c r="P4" s="15" t="s">
        <v>211</v>
      </c>
      <c r="Q4" s="18" t="s">
        <v>223</v>
      </c>
      <c r="R4" s="8" t="str">
        <f t="shared" si="1"/>
        <v>dobezhina_nl@irkutskenergo.ru 8 3952 792-188</v>
      </c>
    </row>
    <row r="5" spans="2:18" ht="38.25" customHeight="1" x14ac:dyDescent="0.25">
      <c r="B5" s="10" t="s">
        <v>258</v>
      </c>
      <c r="C5" s="8" t="s">
        <v>278</v>
      </c>
      <c r="D5" s="8" t="s">
        <v>189</v>
      </c>
      <c r="E5" s="8" t="str">
        <f t="shared" si="0"/>
        <v>zasipkina_lv@irkutskenergo.ru 8 3952 792-199</v>
      </c>
      <c r="F5" s="14" t="s">
        <v>175</v>
      </c>
      <c r="M5" s="8" t="s">
        <v>189</v>
      </c>
      <c r="N5" s="8" t="s">
        <v>197</v>
      </c>
      <c r="O5" s="8" t="s">
        <v>201</v>
      </c>
      <c r="P5" s="15" t="s">
        <v>213</v>
      </c>
      <c r="Q5" s="18" t="s">
        <v>224</v>
      </c>
      <c r="R5" s="8" t="str">
        <f t="shared" si="1"/>
        <v>zasipkina_lv@irkutskenergo.ru 8 3952 792-199</v>
      </c>
    </row>
    <row r="6" spans="2:18" ht="38.25" customHeight="1" x14ac:dyDescent="0.25">
      <c r="B6" s="59" t="s">
        <v>284</v>
      </c>
      <c r="C6" s="8" t="s">
        <v>278</v>
      </c>
      <c r="D6" s="8" t="s">
        <v>190</v>
      </c>
      <c r="E6" s="8" t="str">
        <f t="shared" si="0"/>
        <v>yakovlev_ma@irkutskenergo.ru 8 3952 792-149</v>
      </c>
      <c r="F6" s="14" t="s">
        <v>176</v>
      </c>
      <c r="M6" s="8" t="s">
        <v>190</v>
      </c>
      <c r="N6" s="8" t="s">
        <v>197</v>
      </c>
      <c r="O6" s="8" t="s">
        <v>202</v>
      </c>
      <c r="P6" s="16" t="s">
        <v>214</v>
      </c>
      <c r="Q6" s="19" t="s">
        <v>225</v>
      </c>
      <c r="R6" s="8" t="str">
        <f t="shared" si="1"/>
        <v>yakovlev_ma@irkutskenergo.ru 8 3952 792-149</v>
      </c>
    </row>
    <row r="7" spans="2:18" ht="38.25" customHeight="1" x14ac:dyDescent="0.25">
      <c r="B7" s="58" t="s">
        <v>285</v>
      </c>
      <c r="C7" s="8" t="s">
        <v>278</v>
      </c>
      <c r="D7" s="8" t="s">
        <v>191</v>
      </c>
      <c r="E7" s="8" t="str">
        <f t="shared" si="0"/>
        <v>mironovskiy_ma@irkutskenergo.ru 8 3952 792-153</v>
      </c>
      <c r="F7" s="14" t="s">
        <v>177</v>
      </c>
      <c r="M7" s="8" t="s">
        <v>191</v>
      </c>
      <c r="N7" s="8" t="s">
        <v>197</v>
      </c>
      <c r="O7" s="8" t="s">
        <v>203</v>
      </c>
      <c r="P7" s="15" t="s">
        <v>215</v>
      </c>
      <c r="Q7" s="19" t="s">
        <v>226</v>
      </c>
      <c r="R7" s="8" t="str">
        <f t="shared" si="1"/>
        <v>mironovskiy_ma@irkutskenergo.ru 8 3952 792-153</v>
      </c>
    </row>
    <row r="8" spans="2:18" ht="38.25" customHeight="1" x14ac:dyDescent="0.25">
      <c r="B8" s="58" t="s">
        <v>283</v>
      </c>
      <c r="C8" s="8" t="s">
        <v>278</v>
      </c>
      <c r="D8" s="8" t="s">
        <v>192</v>
      </c>
      <c r="E8" s="8" t="str">
        <f t="shared" si="0"/>
        <v>cherednik_ap@irkutskenergo.ru 8 3952 792-173</v>
      </c>
      <c r="F8" s="14" t="s">
        <v>178</v>
      </c>
      <c r="M8" s="8" t="s">
        <v>192</v>
      </c>
      <c r="N8" s="8" t="s">
        <v>197</v>
      </c>
      <c r="O8" s="8" t="s">
        <v>204</v>
      </c>
      <c r="P8" s="16" t="s">
        <v>216</v>
      </c>
      <c r="Q8" s="20" t="s">
        <v>227</v>
      </c>
      <c r="R8" s="8" t="str">
        <f t="shared" si="1"/>
        <v>cherednik_ap@irkutskenergo.ru 8 3952 792-173</v>
      </c>
    </row>
    <row r="9" spans="2:18" ht="38.25" customHeight="1" x14ac:dyDescent="0.25">
      <c r="C9" s="8" t="s">
        <v>278</v>
      </c>
      <c r="D9" s="8" t="s">
        <v>193</v>
      </c>
      <c r="E9" s="8" t="str">
        <f t="shared" si="0"/>
        <v>spirin_ia@irkutskenergo.ru 8 3952 794-406</v>
      </c>
      <c r="F9" s="14" t="s">
        <v>179</v>
      </c>
      <c r="J9">
        <f>IF(Заявка!F8,$J$10=Контакты!P9,)</f>
        <v>0</v>
      </c>
      <c r="M9" s="8" t="s">
        <v>193</v>
      </c>
      <c r="N9" s="8" t="s">
        <v>197</v>
      </c>
      <c r="O9" s="8" t="s">
        <v>205</v>
      </c>
      <c r="P9" s="15" t="s">
        <v>217</v>
      </c>
      <c r="Q9" s="21" t="s">
        <v>228</v>
      </c>
      <c r="R9" s="8" t="str">
        <f t="shared" si="1"/>
        <v>spirin_ia@irkutskenergo.ru 8 3952 794-406</v>
      </c>
    </row>
    <row r="10" spans="2:18" ht="38.25" customHeight="1" x14ac:dyDescent="0.25">
      <c r="B10" s="11"/>
      <c r="C10" s="8" t="s">
        <v>278</v>
      </c>
      <c r="D10" s="8" t="s">
        <v>194</v>
      </c>
      <c r="E10" s="8" t="str">
        <f t="shared" si="0"/>
        <v>fursov_ki@irkutskenergo.ru  8 3952 792-265</v>
      </c>
      <c r="F10" s="14" t="s">
        <v>180</v>
      </c>
      <c r="M10" s="8" t="s">
        <v>194</v>
      </c>
      <c r="N10" s="8" t="s">
        <v>197</v>
      </c>
      <c r="O10" s="8" t="s">
        <v>206</v>
      </c>
      <c r="P10" s="15" t="s">
        <v>218</v>
      </c>
      <c r="Q10" s="20" t="s">
        <v>229</v>
      </c>
      <c r="R10" s="8" t="str">
        <f t="shared" si="1"/>
        <v>fursov_ki@irkutskenergo.ru  8 3952 792-265</v>
      </c>
    </row>
    <row r="11" spans="2:18" ht="38.25" customHeight="1" x14ac:dyDescent="0.25">
      <c r="B11" s="12"/>
      <c r="C11" s="8" t="s">
        <v>278</v>
      </c>
      <c r="D11" s="8" t="s">
        <v>195</v>
      </c>
      <c r="E11" s="8" t="str">
        <f t="shared" si="0"/>
        <v xml:space="preserve">belizova-as@irkutskenergo.ru 8 3952 792-221 </v>
      </c>
      <c r="F11" s="14" t="s">
        <v>181</v>
      </c>
      <c r="M11" s="8" t="s">
        <v>195</v>
      </c>
      <c r="N11" s="8" t="s">
        <v>197</v>
      </c>
      <c r="O11" s="8" t="s">
        <v>207</v>
      </c>
      <c r="P11" s="15" t="s">
        <v>219</v>
      </c>
      <c r="Q11" s="22" t="s">
        <v>230</v>
      </c>
      <c r="R11" s="8" t="str">
        <f t="shared" si="1"/>
        <v xml:space="preserve">belizova-as@irkutskenergo.ru 8 3952 792-221 </v>
      </c>
    </row>
    <row r="12" spans="2:18" ht="38.25" customHeight="1" x14ac:dyDescent="0.25">
      <c r="B12" s="11"/>
      <c r="C12" s="8" t="s">
        <v>278</v>
      </c>
      <c r="D12" s="8" t="s">
        <v>196</v>
      </c>
      <c r="E12" s="8" t="str">
        <f t="shared" si="0"/>
        <v>mihailov-aa@irkutskenergo.ru 8 3952 794-408</v>
      </c>
      <c r="F12" s="14" t="s">
        <v>182</v>
      </c>
      <c r="M12" s="8" t="s">
        <v>196</v>
      </c>
      <c r="N12" s="8" t="s">
        <v>197</v>
      </c>
      <c r="O12" s="8" t="s">
        <v>208</v>
      </c>
      <c r="P12" s="15" t="s">
        <v>220</v>
      </c>
      <c r="Q12" s="21" t="s">
        <v>231</v>
      </c>
      <c r="R12" s="8" t="str">
        <f t="shared" si="1"/>
        <v>mihailov-aa@irkutskenergo.ru 8 3952 794-408</v>
      </c>
    </row>
    <row r="13" spans="2:18" ht="38.25" customHeight="1" x14ac:dyDescent="0.25">
      <c r="B13" s="12"/>
      <c r="C13" s="9"/>
      <c r="M13" s="8"/>
      <c r="N13" s="8"/>
      <c r="O13" s="8"/>
      <c r="R13" s="8"/>
    </row>
    <row r="14" spans="2:18" ht="38.25" customHeight="1" x14ac:dyDescent="0.25">
      <c r="B14" s="11"/>
      <c r="C14" s="9"/>
    </row>
    <row r="15" spans="2:18" ht="38.25" customHeight="1" x14ac:dyDescent="0.25">
      <c r="B15" s="11"/>
      <c r="C15" s="9"/>
    </row>
  </sheetData>
  <hyperlinks>
    <hyperlink ref="P4" r:id="rId1" xr:uid="{00000000-0004-0000-0A00-000000000000}"/>
    <hyperlink ref="P5" r:id="rId2" xr:uid="{00000000-0004-0000-0A00-000001000000}"/>
    <hyperlink ref="P7" r:id="rId3" xr:uid="{00000000-0004-0000-0A00-000002000000}"/>
    <hyperlink ref="P6" r:id="rId4" xr:uid="{00000000-0004-0000-0A00-000003000000}"/>
    <hyperlink ref="P8" r:id="rId5" xr:uid="{00000000-0004-0000-0A00-000004000000}"/>
    <hyperlink ref="P2" r:id="rId6" xr:uid="{00000000-0004-0000-0A00-000005000000}"/>
    <hyperlink ref="P3" r:id="rId7" xr:uid="{00000000-0004-0000-0A00-000006000000}"/>
    <hyperlink ref="P9" r:id="rId8" xr:uid="{00000000-0004-0000-0A00-000007000000}"/>
    <hyperlink ref="P11" r:id="rId9" xr:uid="{00000000-0004-0000-0A00-000008000000}"/>
    <hyperlink ref="P12" r:id="rId10" xr:uid="{00000000-0004-0000-0A00-000009000000}"/>
    <hyperlink ref="P10" r:id="rId11" xr:uid="{00000000-0004-0000-0A00-00000A000000}"/>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16"/>
  <sheetViews>
    <sheetView zoomScale="115" zoomScaleNormal="115" workbookViewId="0">
      <selection activeCell="A4" sqref="A4"/>
    </sheetView>
  </sheetViews>
  <sheetFormatPr defaultRowHeight="15" x14ac:dyDescent="0.25"/>
  <cols>
    <col min="1" max="1" width="68.7109375" customWidth="1"/>
  </cols>
  <sheetData>
    <row r="1" spans="1:1" ht="19.5" customHeight="1" x14ac:dyDescent="0.25">
      <c r="A1" s="2" t="s">
        <v>155</v>
      </c>
    </row>
    <row r="2" spans="1:1" ht="19.5" customHeight="1" x14ac:dyDescent="0.25">
      <c r="A2" s="2" t="s">
        <v>156</v>
      </c>
    </row>
    <row r="3" spans="1:1" ht="19.5" customHeight="1" x14ac:dyDescent="0.25">
      <c r="A3" s="2" t="s">
        <v>157</v>
      </c>
    </row>
    <row r="4" spans="1:1" ht="19.5" customHeight="1" x14ac:dyDescent="0.25">
      <c r="A4" s="2" t="s">
        <v>158</v>
      </c>
    </row>
    <row r="5" spans="1:1" ht="19.5" customHeight="1" x14ac:dyDescent="0.25">
      <c r="A5" s="2" t="s">
        <v>159</v>
      </c>
    </row>
    <row r="6" spans="1:1" ht="19.5" customHeight="1" x14ac:dyDescent="0.25">
      <c r="A6" s="2" t="s">
        <v>160</v>
      </c>
    </row>
    <row r="7" spans="1:1" ht="19.5" customHeight="1" x14ac:dyDescent="0.25">
      <c r="A7" s="2" t="s">
        <v>161</v>
      </c>
    </row>
    <row r="8" spans="1:1" ht="19.5" customHeight="1" x14ac:dyDescent="0.25">
      <c r="A8" s="2" t="s">
        <v>162</v>
      </c>
    </row>
    <row r="9" spans="1:1" ht="19.5" customHeight="1" x14ac:dyDescent="0.25">
      <c r="A9" s="2" t="s">
        <v>163</v>
      </c>
    </row>
    <row r="10" spans="1:1" ht="19.5" customHeight="1" x14ac:dyDescent="0.25">
      <c r="A10" s="2" t="s">
        <v>164</v>
      </c>
    </row>
    <row r="11" spans="1:1" ht="19.5" customHeight="1" x14ac:dyDescent="0.25">
      <c r="A11" s="2" t="s">
        <v>165</v>
      </c>
    </row>
    <row r="13" spans="1:1" s="2" customFormat="1" ht="22.5" customHeight="1" x14ac:dyDescent="0.25">
      <c r="A13" s="2" t="s">
        <v>154</v>
      </c>
    </row>
    <row r="14" spans="1:1" s="2" customFormat="1" ht="22.5" customHeight="1" x14ac:dyDescent="0.25">
      <c r="A14" s="2" t="s">
        <v>166</v>
      </c>
    </row>
    <row r="15" spans="1:1" s="2" customFormat="1" ht="22.5" customHeight="1" x14ac:dyDescent="0.25">
      <c r="A15" s="2" t="s">
        <v>167</v>
      </c>
    </row>
    <row r="16" spans="1:1" s="2" customFormat="1" ht="22.5" customHeight="1" x14ac:dyDescent="0.25">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26"/>
  <sheetViews>
    <sheetView workbookViewId="0">
      <selection sqref="A1:B26"/>
    </sheetView>
  </sheetViews>
  <sheetFormatPr defaultRowHeight="15" x14ac:dyDescent="0.25"/>
  <cols>
    <col min="1" max="1" width="5.5703125" bestFit="1" customWidth="1"/>
    <col min="2" max="2" width="47.5703125" bestFit="1" customWidth="1"/>
  </cols>
  <sheetData>
    <row r="1" spans="1:2" x14ac:dyDescent="0.25">
      <c r="A1" s="96" t="s">
        <v>2</v>
      </c>
      <c r="B1" s="96" t="s">
        <v>387</v>
      </c>
    </row>
    <row r="2" spans="1:2" x14ac:dyDescent="0.25">
      <c r="A2" s="96">
        <v>1</v>
      </c>
      <c r="B2" s="96" t="s">
        <v>388</v>
      </c>
    </row>
    <row r="3" spans="1:2" x14ac:dyDescent="0.25">
      <c r="A3" s="96">
        <v>2</v>
      </c>
      <c r="B3" s="96" t="s">
        <v>9</v>
      </c>
    </row>
    <row r="4" spans="1:2" x14ac:dyDescent="0.25">
      <c r="A4" s="96">
        <v>3</v>
      </c>
      <c r="B4" s="96" t="s">
        <v>389</v>
      </c>
    </row>
    <row r="5" spans="1:2" x14ac:dyDescent="0.25">
      <c r="A5" s="96">
        <v>4</v>
      </c>
      <c r="B5" s="96" t="s">
        <v>390</v>
      </c>
    </row>
    <row r="6" spans="1:2" x14ac:dyDescent="0.25">
      <c r="A6" s="96">
        <v>5</v>
      </c>
      <c r="B6" s="96" t="s">
        <v>391</v>
      </c>
    </row>
    <row r="7" spans="1:2" x14ac:dyDescent="0.25">
      <c r="A7" s="96">
        <v>6</v>
      </c>
      <c r="B7" s="96" t="s">
        <v>392</v>
      </c>
    </row>
    <row r="8" spans="1:2" x14ac:dyDescent="0.25">
      <c r="A8" s="96">
        <v>7</v>
      </c>
      <c r="B8" s="96" t="s">
        <v>393</v>
      </c>
    </row>
    <row r="9" spans="1:2" x14ac:dyDescent="0.25">
      <c r="A9" s="96">
        <v>8</v>
      </c>
      <c r="B9" s="96" t="s">
        <v>394</v>
      </c>
    </row>
    <row r="10" spans="1:2" x14ac:dyDescent="0.25">
      <c r="A10" s="96">
        <v>9</v>
      </c>
      <c r="B10" s="96" t="s">
        <v>395</v>
      </c>
    </row>
    <row r="11" spans="1:2" x14ac:dyDescent="0.25">
      <c r="A11" s="96">
        <v>10</v>
      </c>
      <c r="B11" s="96" t="s">
        <v>24</v>
      </c>
    </row>
    <row r="12" spans="1:2" x14ac:dyDescent="0.25">
      <c r="A12" s="96">
        <v>11</v>
      </c>
      <c r="B12" s="96" t="s">
        <v>26</v>
      </c>
    </row>
    <row r="13" spans="1:2" x14ac:dyDescent="0.25">
      <c r="A13" s="96">
        <v>12</v>
      </c>
      <c r="B13" s="96" t="s">
        <v>11</v>
      </c>
    </row>
    <row r="14" spans="1:2" x14ac:dyDescent="0.25">
      <c r="A14" s="96">
        <v>13</v>
      </c>
      <c r="B14" s="96" t="s">
        <v>396</v>
      </c>
    </row>
    <row r="15" spans="1:2" x14ac:dyDescent="0.25">
      <c r="A15" s="96">
        <v>14</v>
      </c>
      <c r="B15" s="96" t="s">
        <v>397</v>
      </c>
    </row>
    <row r="16" spans="1:2" x14ac:dyDescent="0.25">
      <c r="A16" s="96">
        <v>15</v>
      </c>
      <c r="B16" s="96" t="s">
        <v>398</v>
      </c>
    </row>
    <row r="17" spans="1:2" x14ac:dyDescent="0.25">
      <c r="A17" s="96">
        <v>16</v>
      </c>
      <c r="B17" s="96" t="s">
        <v>399</v>
      </c>
    </row>
    <row r="18" spans="1:2" x14ac:dyDescent="0.25">
      <c r="A18" s="96">
        <v>17</v>
      </c>
      <c r="B18" s="96" t="s">
        <v>400</v>
      </c>
    </row>
    <row r="19" spans="1:2" x14ac:dyDescent="0.25">
      <c r="A19" s="96">
        <v>18</v>
      </c>
      <c r="B19" s="96" t="s">
        <v>401</v>
      </c>
    </row>
    <row r="20" spans="1:2" x14ac:dyDescent="0.25">
      <c r="A20" s="96">
        <v>19</v>
      </c>
      <c r="B20" s="96" t="s">
        <v>402</v>
      </c>
    </row>
    <row r="21" spans="1:2" x14ac:dyDescent="0.25">
      <c r="A21" s="96">
        <v>20</v>
      </c>
      <c r="B21" s="96" t="s">
        <v>403</v>
      </c>
    </row>
    <row r="22" spans="1:2" x14ac:dyDescent="0.25">
      <c r="A22" s="96">
        <v>21</v>
      </c>
      <c r="B22" s="96" t="s">
        <v>404</v>
      </c>
    </row>
    <row r="23" spans="1:2" x14ac:dyDescent="0.25">
      <c r="A23" s="96">
        <v>22</v>
      </c>
      <c r="B23" s="96" t="s">
        <v>405</v>
      </c>
    </row>
    <row r="24" spans="1:2" x14ac:dyDescent="0.25">
      <c r="A24" s="96">
        <v>23</v>
      </c>
      <c r="B24" s="96" t="s">
        <v>406</v>
      </c>
    </row>
    <row r="25" spans="1:2" x14ac:dyDescent="0.25">
      <c r="A25" s="96">
        <v>24</v>
      </c>
      <c r="B25" s="96" t="s">
        <v>407</v>
      </c>
    </row>
    <row r="26" spans="1:2" x14ac:dyDescent="0.25">
      <c r="A26" s="96">
        <v>25</v>
      </c>
      <c r="B26" s="96" t="s">
        <v>408</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
  <sheetViews>
    <sheetView workbookViewId="0">
      <selection activeCell="I11" sqref="I11"/>
    </sheetView>
  </sheetViews>
  <sheetFormatPr defaultRowHeight="15" x14ac:dyDescent="0.25"/>
  <sheetData>
    <row r="1" spans="1:5" x14ac:dyDescent="0.25">
      <c r="A1" t="s">
        <v>314</v>
      </c>
      <c r="C1" t="s">
        <v>359</v>
      </c>
      <c r="E1" s="13">
        <v>0</v>
      </c>
    </row>
    <row r="2" spans="1:5" x14ac:dyDescent="0.25">
      <c r="A2" t="s">
        <v>315</v>
      </c>
      <c r="C2" t="s">
        <v>360</v>
      </c>
      <c r="E2" s="158">
        <v>20</v>
      </c>
    </row>
    <row r="3" spans="1:5" x14ac:dyDescent="0.25">
      <c r="C3" t="s">
        <v>361</v>
      </c>
    </row>
    <row r="4" spans="1:5" x14ac:dyDescent="0.25">
      <c r="C4" t="s">
        <v>315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12"/>
  <dimension ref="A1:H24"/>
  <sheetViews>
    <sheetView workbookViewId="0">
      <selection activeCell="B29" sqref="B29"/>
    </sheetView>
  </sheetViews>
  <sheetFormatPr defaultRowHeight="15" x14ac:dyDescent="0.25"/>
  <cols>
    <col min="1" max="1" width="5.5703125" bestFit="1" customWidth="1"/>
    <col min="2" max="2" width="37.42578125" bestFit="1" customWidth="1"/>
    <col min="3" max="3" width="55.5703125" bestFit="1" customWidth="1"/>
    <col min="4" max="4" width="43.5703125" customWidth="1"/>
    <col min="5" max="5" width="20.140625" style="13" bestFit="1" customWidth="1"/>
    <col min="6" max="6" width="37.28515625" customWidth="1"/>
    <col min="8" max="8" width="11.42578125" bestFit="1" customWidth="1"/>
  </cols>
  <sheetData>
    <row r="1" spans="1:8" x14ac:dyDescent="0.25">
      <c r="A1" s="17" t="s">
        <v>2</v>
      </c>
      <c r="B1" t="s">
        <v>232</v>
      </c>
      <c r="C1" t="s">
        <v>233</v>
      </c>
      <c r="D1" s="23" t="s">
        <v>234</v>
      </c>
      <c r="E1" s="24" t="s">
        <v>235</v>
      </c>
      <c r="F1" s="23" t="s">
        <v>236</v>
      </c>
      <c r="G1" t="s">
        <v>237</v>
      </c>
      <c r="H1" t="s">
        <v>238</v>
      </c>
    </row>
    <row r="2" spans="1:8" ht="21.95" customHeight="1" x14ac:dyDescent="0.25">
      <c r="A2" s="17">
        <v>1</v>
      </c>
      <c r="B2" s="17" t="s">
        <v>15</v>
      </c>
      <c r="C2" s="17" t="s">
        <v>239</v>
      </c>
      <c r="D2" s="3" t="s">
        <v>250</v>
      </c>
      <c r="E2" s="25" t="s">
        <v>240</v>
      </c>
      <c r="F2" s="26" t="s">
        <v>209</v>
      </c>
      <c r="G2" s="17">
        <v>302</v>
      </c>
      <c r="H2" s="17"/>
    </row>
    <row r="3" spans="1:8" ht="21.95" customHeight="1" x14ac:dyDescent="0.25">
      <c r="A3" s="17">
        <v>2</v>
      </c>
      <c r="B3" s="17" t="s">
        <v>15</v>
      </c>
      <c r="C3" s="17" t="s">
        <v>239</v>
      </c>
      <c r="D3" s="3" t="s">
        <v>186</v>
      </c>
      <c r="E3" s="25" t="s">
        <v>241</v>
      </c>
      <c r="F3" s="26" t="s">
        <v>210</v>
      </c>
      <c r="G3" s="17">
        <v>206</v>
      </c>
      <c r="H3" s="17">
        <v>9</v>
      </c>
    </row>
    <row r="4" spans="1:8" ht="21.95" customHeight="1" x14ac:dyDescent="0.25">
      <c r="A4" s="17">
        <v>3</v>
      </c>
      <c r="B4" s="17" t="s">
        <v>15</v>
      </c>
      <c r="C4" s="17" t="s">
        <v>239</v>
      </c>
      <c r="D4" s="3" t="s">
        <v>188</v>
      </c>
      <c r="E4" s="25" t="s">
        <v>242</v>
      </c>
      <c r="F4" s="26" t="s">
        <v>212</v>
      </c>
      <c r="G4" s="17">
        <v>302</v>
      </c>
      <c r="H4" s="17">
        <v>4</v>
      </c>
    </row>
    <row r="5" spans="1:8" ht="21.95" customHeight="1" x14ac:dyDescent="0.25">
      <c r="A5" s="17">
        <v>4</v>
      </c>
      <c r="B5" s="17" t="s">
        <v>15</v>
      </c>
      <c r="C5" s="17" t="s">
        <v>239</v>
      </c>
      <c r="D5" s="3" t="s">
        <v>187</v>
      </c>
      <c r="E5" s="25" t="s">
        <v>243</v>
      </c>
      <c r="F5" s="27" t="s">
        <v>211</v>
      </c>
      <c r="G5" s="17">
        <v>302</v>
      </c>
      <c r="H5" s="17">
        <v>2</v>
      </c>
    </row>
    <row r="6" spans="1:8" ht="21.95" customHeight="1" x14ac:dyDescent="0.25">
      <c r="A6" s="17">
        <v>5</v>
      </c>
      <c r="B6" s="17" t="s">
        <v>15</v>
      </c>
      <c r="C6" s="17" t="s">
        <v>239</v>
      </c>
      <c r="D6" s="3" t="s">
        <v>251</v>
      </c>
      <c r="E6" s="25" t="s">
        <v>244</v>
      </c>
      <c r="F6" s="26" t="s">
        <v>213</v>
      </c>
      <c r="G6" s="17">
        <v>206</v>
      </c>
      <c r="H6" s="17">
        <v>3</v>
      </c>
    </row>
    <row r="7" spans="1:8" ht="21.95" customHeight="1" x14ac:dyDescent="0.25">
      <c r="A7" s="17">
        <v>6</v>
      </c>
      <c r="B7" s="17" t="s">
        <v>15</v>
      </c>
      <c r="C7" s="17" t="s">
        <v>239</v>
      </c>
      <c r="D7" s="3" t="s">
        <v>252</v>
      </c>
      <c r="E7" s="25" t="s">
        <v>245</v>
      </c>
      <c r="F7" s="26" t="s">
        <v>215</v>
      </c>
      <c r="G7" s="17">
        <v>302</v>
      </c>
      <c r="H7" s="17">
        <v>7</v>
      </c>
    </row>
    <row r="8" spans="1:8" ht="21.95" customHeight="1" x14ac:dyDescent="0.25">
      <c r="A8" s="17">
        <v>7</v>
      </c>
      <c r="B8" s="17" t="s">
        <v>15</v>
      </c>
      <c r="C8" s="17" t="s">
        <v>239</v>
      </c>
      <c r="D8" s="3" t="s">
        <v>253</v>
      </c>
      <c r="E8" s="25" t="s">
        <v>246</v>
      </c>
      <c r="F8" s="26" t="s">
        <v>214</v>
      </c>
      <c r="G8" s="17">
        <v>206</v>
      </c>
      <c r="H8" s="17">
        <v>10</v>
      </c>
    </row>
    <row r="9" spans="1:8" ht="21.95" customHeight="1" x14ac:dyDescent="0.25">
      <c r="A9" s="17">
        <v>8</v>
      </c>
      <c r="B9" s="17" t="s">
        <v>15</v>
      </c>
      <c r="C9" s="17" t="s">
        <v>239</v>
      </c>
      <c r="D9" s="3" t="s">
        <v>192</v>
      </c>
      <c r="E9" s="25" t="s">
        <v>247</v>
      </c>
      <c r="F9" s="27" t="s">
        <v>216</v>
      </c>
      <c r="G9" s="17">
        <v>206</v>
      </c>
      <c r="H9" s="17">
        <v>11</v>
      </c>
    </row>
    <row r="10" spans="1:8" ht="21.95" customHeight="1" x14ac:dyDescent="0.25">
      <c r="A10" s="17">
        <v>9</v>
      </c>
      <c r="B10" s="17" t="s">
        <v>15</v>
      </c>
      <c r="C10" s="17" t="s">
        <v>239</v>
      </c>
      <c r="D10" s="17" t="s">
        <v>193</v>
      </c>
      <c r="E10" s="25" t="s">
        <v>248</v>
      </c>
      <c r="F10" s="28" t="s">
        <v>217</v>
      </c>
      <c r="G10" s="17" t="s">
        <v>249</v>
      </c>
      <c r="H10" s="17"/>
    </row>
    <row r="11" spans="1:8" ht="21.95" customHeight="1" x14ac:dyDescent="0.25">
      <c r="A11" s="17">
        <v>10</v>
      </c>
      <c r="B11" s="17" t="s">
        <v>15</v>
      </c>
      <c r="C11" s="17" t="s">
        <v>239</v>
      </c>
      <c r="D11" s="17" t="s">
        <v>254</v>
      </c>
      <c r="E11" s="29" t="s">
        <v>229</v>
      </c>
      <c r="F11" s="28" t="s">
        <v>220</v>
      </c>
      <c r="G11" s="17" t="s">
        <v>249</v>
      </c>
      <c r="H11" s="17"/>
    </row>
    <row r="12" spans="1:8" ht="21.95" customHeight="1" x14ac:dyDescent="0.25">
      <c r="A12" s="17">
        <v>11</v>
      </c>
      <c r="B12" s="17" t="s">
        <v>15</v>
      </c>
      <c r="C12" s="17" t="s">
        <v>239</v>
      </c>
      <c r="D12" s="17" t="s">
        <v>255</v>
      </c>
      <c r="E12" s="29" t="s">
        <v>229</v>
      </c>
      <c r="F12" s="28" t="s">
        <v>218</v>
      </c>
      <c r="G12" s="17" t="s">
        <v>249</v>
      </c>
      <c r="H12" s="17"/>
    </row>
    <row r="13" spans="1:8" ht="21.95" customHeight="1" x14ac:dyDescent="0.25">
      <c r="A13" s="17">
        <v>12</v>
      </c>
      <c r="B13" s="17" t="s">
        <v>15</v>
      </c>
      <c r="C13" s="17" t="s">
        <v>239</v>
      </c>
      <c r="D13" s="17" t="s">
        <v>195</v>
      </c>
      <c r="E13" s="29" t="s">
        <v>230</v>
      </c>
      <c r="F13" s="28" t="s">
        <v>219</v>
      </c>
      <c r="G13" s="17" t="s">
        <v>249</v>
      </c>
      <c r="H13" s="17"/>
    </row>
    <row r="18" spans="5:5" x14ac:dyDescent="0.25">
      <c r="E18" s="30"/>
    </row>
    <row r="20" spans="5:5" x14ac:dyDescent="0.25">
      <c r="E20" s="30"/>
    </row>
    <row r="24" spans="5:5" x14ac:dyDescent="0.25">
      <c r="E24" s="30"/>
    </row>
  </sheetData>
  <sheetProtection formatCells="0" formatRows="0" insertHyperlinks="0" deleteRows="0"/>
  <hyperlinks>
    <hyperlink ref="F5" r:id="rId1" xr:uid="{00000000-0004-0000-0200-000000000000}"/>
    <hyperlink ref="F6" r:id="rId2" xr:uid="{00000000-0004-0000-0200-000001000000}"/>
    <hyperlink ref="F4" r:id="rId3" xr:uid="{00000000-0004-0000-0200-000002000000}"/>
    <hyperlink ref="F2" r:id="rId4" xr:uid="{00000000-0004-0000-0200-000003000000}"/>
    <hyperlink ref="F7" r:id="rId5" xr:uid="{00000000-0004-0000-0200-000004000000}"/>
    <hyperlink ref="F3" r:id="rId6" xr:uid="{00000000-0004-0000-0200-000005000000}"/>
    <hyperlink ref="F8" r:id="rId7" xr:uid="{00000000-0004-0000-0200-000006000000}"/>
    <hyperlink ref="F9" r:id="rId8" xr:uid="{00000000-0004-0000-0200-000007000000}"/>
    <hyperlink ref="F10" r:id="rId9" display="sivokina-mv@irkutskenergo.ru" xr:uid="{00000000-0004-0000-0200-000008000000}"/>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18">
    <tabColor rgb="FFFFFF00"/>
  </sheetPr>
  <dimension ref="A1:M22"/>
  <sheetViews>
    <sheetView tabSelected="1" view="pageBreakPreview" zoomScaleNormal="100" zoomScaleSheetLayoutView="100" workbookViewId="0">
      <pane xSplit="2" ySplit="2" topLeftCell="D3" activePane="bottomRight" state="frozen"/>
      <selection pane="topRight" activeCell="C1" sqref="C1"/>
      <selection pane="bottomLeft" activeCell="A3" sqref="A3"/>
      <selection pane="bottomRight" activeCell="G11" sqref="G11"/>
    </sheetView>
  </sheetViews>
  <sheetFormatPr defaultRowHeight="12.75" x14ac:dyDescent="0.25"/>
  <cols>
    <col min="1" max="1" width="6.42578125" style="126" customWidth="1"/>
    <col min="2" max="2" width="28.5703125" style="122" customWidth="1"/>
    <col min="3" max="3" width="14.140625" style="125" hidden="1" customWidth="1"/>
    <col min="4" max="4" width="12.5703125" style="122" customWidth="1"/>
    <col min="5" max="5" width="30.42578125" style="122" customWidth="1"/>
    <col min="6" max="6" width="35.7109375" style="292" customWidth="1"/>
    <col min="7" max="7" width="50.7109375" style="122" customWidth="1"/>
    <col min="8" max="8" width="27.28515625" style="126" customWidth="1"/>
    <col min="9" max="16384" width="9.140625" style="122"/>
  </cols>
  <sheetData>
    <row r="1" spans="1:13" ht="46.5" customHeight="1" x14ac:dyDescent="0.25">
      <c r="A1" s="236" t="s">
        <v>475</v>
      </c>
      <c r="B1" s="236"/>
      <c r="C1" s="236"/>
      <c r="D1" s="236"/>
      <c r="E1" s="236"/>
      <c r="F1" s="236"/>
      <c r="G1" s="236"/>
      <c r="H1" s="236"/>
    </row>
    <row r="2" spans="1:13" s="123" customFormat="1" ht="27" x14ac:dyDescent="0.25">
      <c r="A2" s="160" t="s">
        <v>2</v>
      </c>
      <c r="B2" s="161" t="s">
        <v>3</v>
      </c>
      <c r="C2" s="162" t="s">
        <v>4</v>
      </c>
      <c r="D2" s="161" t="s">
        <v>5</v>
      </c>
      <c r="E2" s="161" t="s">
        <v>6</v>
      </c>
      <c r="F2" s="161" t="s">
        <v>7</v>
      </c>
      <c r="G2" s="161" t="s">
        <v>431</v>
      </c>
      <c r="H2" s="163" t="s">
        <v>363</v>
      </c>
    </row>
    <row r="3" spans="1:13" s="124" customFormat="1" ht="23.25" customHeight="1" x14ac:dyDescent="0.25">
      <c r="A3" s="164">
        <v>1</v>
      </c>
      <c r="B3" s="175" t="s">
        <v>416</v>
      </c>
      <c r="C3" s="166"/>
      <c r="D3" s="165" t="s">
        <v>441</v>
      </c>
      <c r="E3" s="173" t="s">
        <v>432</v>
      </c>
      <c r="F3" s="179" t="s">
        <v>448</v>
      </c>
      <c r="G3" s="182"/>
      <c r="H3" s="177" t="s">
        <v>449</v>
      </c>
      <c r="I3" s="171"/>
      <c r="J3" s="172"/>
    </row>
    <row r="4" spans="1:13" s="124" customFormat="1" ht="24" x14ac:dyDescent="0.2">
      <c r="A4" s="164">
        <v>2</v>
      </c>
      <c r="B4" s="175" t="s">
        <v>417</v>
      </c>
      <c r="C4" s="166" t="s">
        <v>427</v>
      </c>
      <c r="D4" s="181" t="s">
        <v>429</v>
      </c>
      <c r="E4" s="173" t="s">
        <v>428</v>
      </c>
      <c r="F4" s="176" t="s">
        <v>445</v>
      </c>
      <c r="G4" s="182"/>
      <c r="H4" s="177" t="s">
        <v>449</v>
      </c>
      <c r="I4" s="171"/>
      <c r="J4" s="172"/>
    </row>
    <row r="5" spans="1:13" s="124" customFormat="1" ht="15.75" x14ac:dyDescent="0.25">
      <c r="A5" s="164">
        <v>3</v>
      </c>
      <c r="B5" s="175" t="s">
        <v>413</v>
      </c>
      <c r="C5" s="166"/>
      <c r="D5" s="165" t="s">
        <v>441</v>
      </c>
      <c r="E5" s="173" t="s">
        <v>430</v>
      </c>
      <c r="F5" s="179" t="s">
        <v>450</v>
      </c>
      <c r="G5" s="183"/>
      <c r="H5" s="177" t="s">
        <v>449</v>
      </c>
      <c r="I5" s="171"/>
      <c r="J5" s="172"/>
    </row>
    <row r="6" spans="1:13" s="124" customFormat="1" ht="15.75" x14ac:dyDescent="0.25">
      <c r="A6" s="164">
        <v>4</v>
      </c>
      <c r="B6" s="175" t="s">
        <v>414</v>
      </c>
      <c r="C6" s="166"/>
      <c r="D6" s="165" t="s">
        <v>441</v>
      </c>
      <c r="E6" s="173" t="s">
        <v>433</v>
      </c>
      <c r="F6" s="179" t="s">
        <v>446</v>
      </c>
      <c r="G6" s="183"/>
      <c r="H6" s="177" t="s">
        <v>449</v>
      </c>
    </row>
    <row r="7" spans="1:13" s="124" customFormat="1" ht="27" x14ac:dyDescent="0.25">
      <c r="A7" s="164">
        <v>5</v>
      </c>
      <c r="B7" s="175" t="s">
        <v>418</v>
      </c>
      <c r="C7" s="166"/>
      <c r="D7" s="181" t="s">
        <v>429</v>
      </c>
      <c r="E7" s="173" t="s">
        <v>434</v>
      </c>
      <c r="F7" s="179" t="s">
        <v>453</v>
      </c>
      <c r="G7" s="181"/>
      <c r="H7" s="177" t="s">
        <v>449</v>
      </c>
      <c r="M7" s="124">
        <v>7</v>
      </c>
    </row>
    <row r="8" spans="1:13" s="124" customFormat="1" ht="40.5" x14ac:dyDescent="0.25">
      <c r="A8" s="164">
        <v>8</v>
      </c>
      <c r="B8" s="175" t="s">
        <v>419</v>
      </c>
      <c r="C8" s="166"/>
      <c r="D8" s="165" t="s">
        <v>441</v>
      </c>
      <c r="E8" s="173" t="s">
        <v>435</v>
      </c>
      <c r="F8" s="179" t="s">
        <v>451</v>
      </c>
      <c r="G8" s="180"/>
      <c r="H8" s="177" t="s">
        <v>449</v>
      </c>
    </row>
    <row r="9" spans="1:13" s="124" customFormat="1" ht="27" x14ac:dyDescent="0.25">
      <c r="A9" s="164">
        <v>9</v>
      </c>
      <c r="B9" s="175" t="s">
        <v>420</v>
      </c>
      <c r="C9" s="166"/>
      <c r="D9" s="165" t="s">
        <v>442</v>
      </c>
      <c r="E9" s="173" t="s">
        <v>436</v>
      </c>
      <c r="F9" s="179" t="s">
        <v>452</v>
      </c>
      <c r="G9" s="180"/>
      <c r="H9" s="177" t="s">
        <v>449</v>
      </c>
    </row>
    <row r="10" spans="1:13" s="124" customFormat="1" ht="40.5" x14ac:dyDescent="0.25">
      <c r="A10" s="164">
        <v>10</v>
      </c>
      <c r="B10" s="175" t="s">
        <v>421</v>
      </c>
      <c r="C10" s="166"/>
      <c r="D10" s="165" t="s">
        <v>443</v>
      </c>
      <c r="E10" s="165" t="s">
        <v>437</v>
      </c>
      <c r="F10" s="179" t="s">
        <v>444</v>
      </c>
      <c r="G10" s="180"/>
      <c r="H10" s="177" t="s">
        <v>449</v>
      </c>
    </row>
    <row r="11" spans="1:13" s="124" customFormat="1" ht="94.5" x14ac:dyDescent="0.25">
      <c r="A11" s="164">
        <v>11</v>
      </c>
      <c r="B11" s="175" t="s">
        <v>422</v>
      </c>
      <c r="C11" s="166"/>
      <c r="D11" s="165" t="s">
        <v>442</v>
      </c>
      <c r="E11" s="165" t="s">
        <v>438</v>
      </c>
      <c r="F11" s="179" t="s">
        <v>447</v>
      </c>
      <c r="G11" s="180"/>
      <c r="H11" s="177" t="s">
        <v>449</v>
      </c>
    </row>
    <row r="12" spans="1:13" s="124" customFormat="1" ht="40.5" x14ac:dyDescent="0.25">
      <c r="A12" s="164">
        <v>12</v>
      </c>
      <c r="B12" s="175" t="s">
        <v>423</v>
      </c>
      <c r="C12" s="166"/>
      <c r="D12" s="165" t="s">
        <v>441</v>
      </c>
      <c r="E12" s="173" t="s">
        <v>456</v>
      </c>
      <c r="F12" s="179" t="s">
        <v>457</v>
      </c>
      <c r="G12" s="180"/>
      <c r="H12" s="177" t="s">
        <v>449</v>
      </c>
    </row>
    <row r="13" spans="1:13" s="124" customFormat="1" ht="27" x14ac:dyDescent="0.25">
      <c r="A13" s="164">
        <v>13</v>
      </c>
      <c r="B13" s="175" t="s">
        <v>424</v>
      </c>
      <c r="C13" s="166"/>
      <c r="D13" s="165" t="s">
        <v>441</v>
      </c>
      <c r="E13" s="173" t="s">
        <v>439</v>
      </c>
      <c r="F13" s="179" t="s">
        <v>458</v>
      </c>
      <c r="G13" s="180"/>
      <c r="H13" s="177" t="s">
        <v>449</v>
      </c>
    </row>
    <row r="14" spans="1:13" s="124" customFormat="1" ht="15.75" x14ac:dyDescent="0.25">
      <c r="A14" s="164">
        <v>14</v>
      </c>
      <c r="B14" s="175" t="s">
        <v>425</v>
      </c>
      <c r="C14" s="166"/>
      <c r="D14" s="165" t="s">
        <v>441</v>
      </c>
      <c r="E14" s="173" t="s">
        <v>440</v>
      </c>
      <c r="F14" s="179" t="s">
        <v>459</v>
      </c>
      <c r="G14" s="180"/>
      <c r="H14" s="177" t="s">
        <v>449</v>
      </c>
    </row>
    <row r="15" spans="1:13" s="124" customFormat="1" ht="13.5" x14ac:dyDescent="0.25">
      <c r="A15" s="184"/>
      <c r="B15" s="185" t="s">
        <v>460</v>
      </c>
      <c r="C15" s="186"/>
      <c r="D15" s="187"/>
      <c r="E15" s="188" t="s">
        <v>461</v>
      </c>
      <c r="F15" s="290"/>
      <c r="G15" s="189"/>
      <c r="H15" s="190"/>
    </row>
    <row r="16" spans="1:13" s="124" customFormat="1" ht="30" x14ac:dyDescent="0.25">
      <c r="A16" s="164">
        <v>15</v>
      </c>
      <c r="B16" s="175" t="s">
        <v>426</v>
      </c>
      <c r="C16" s="166"/>
      <c r="D16" s="165" t="s">
        <v>443</v>
      </c>
      <c r="E16" s="173" t="s">
        <v>455</v>
      </c>
      <c r="F16" s="179" t="s">
        <v>454</v>
      </c>
      <c r="G16" s="181"/>
      <c r="H16" s="177" t="s">
        <v>449</v>
      </c>
    </row>
    <row r="17" spans="1:8" s="124" customFormat="1" ht="15" x14ac:dyDescent="0.25">
      <c r="A17" s="184">
        <v>16</v>
      </c>
      <c r="B17" s="185" t="s">
        <v>462</v>
      </c>
      <c r="C17" s="186"/>
      <c r="D17" s="187"/>
      <c r="E17" s="193" t="s">
        <v>467</v>
      </c>
      <c r="F17" s="290" t="s">
        <v>464</v>
      </c>
      <c r="G17" s="191"/>
      <c r="H17" s="190"/>
    </row>
    <row r="18" spans="1:8" s="124" customFormat="1" ht="13.5" x14ac:dyDescent="0.25">
      <c r="A18" s="184">
        <v>17</v>
      </c>
      <c r="B18" s="185" t="s">
        <v>463</v>
      </c>
      <c r="C18" s="186"/>
      <c r="D18" s="187"/>
      <c r="E18" s="192" t="s">
        <v>466</v>
      </c>
      <c r="F18" s="290" t="s">
        <v>465</v>
      </c>
      <c r="G18" s="191"/>
      <c r="H18" s="190"/>
    </row>
    <row r="19" spans="1:8" s="124" customFormat="1" ht="54" x14ac:dyDescent="0.25">
      <c r="A19" s="194"/>
      <c r="B19" s="195" t="s">
        <v>468</v>
      </c>
      <c r="C19" s="196"/>
      <c r="D19" s="197" t="s">
        <v>469</v>
      </c>
      <c r="E19" s="200" t="s">
        <v>470</v>
      </c>
      <c r="F19" s="290"/>
      <c r="G19" s="181"/>
      <c r="H19" s="198"/>
    </row>
    <row r="20" spans="1:8" s="124" customFormat="1" ht="54" x14ac:dyDescent="0.25">
      <c r="A20" s="194"/>
      <c r="B20" s="199" t="s">
        <v>471</v>
      </c>
      <c r="C20" s="196"/>
      <c r="D20" s="197"/>
      <c r="E20" s="197" t="s">
        <v>472</v>
      </c>
      <c r="F20" s="290"/>
      <c r="G20" s="181"/>
      <c r="H20" s="198"/>
    </row>
    <row r="21" spans="1:8" s="124" customFormat="1" ht="54" x14ac:dyDescent="0.25">
      <c r="A21" s="286"/>
      <c r="B21" s="195" t="s">
        <v>473</v>
      </c>
      <c r="C21" s="287"/>
      <c r="D21" s="197"/>
      <c r="E21" s="200" t="s">
        <v>474</v>
      </c>
      <c r="F21" s="290"/>
      <c r="G21" s="288"/>
      <c r="H21" s="289"/>
    </row>
    <row r="22" spans="1:8" ht="48" customHeight="1" x14ac:dyDescent="0.25">
      <c r="A22" s="167"/>
      <c r="B22" s="174" t="s">
        <v>415</v>
      </c>
      <c r="C22" s="169"/>
      <c r="D22" s="168"/>
      <c r="E22" s="168"/>
      <c r="F22" s="291"/>
      <c r="G22" s="170"/>
      <c r="H22" s="178"/>
    </row>
  </sheetData>
  <sheetProtection formatCells="0" formatRows="0" insertHyperlinks="0" deleteRows="0"/>
  <mergeCells count="1">
    <mergeCell ref="A1:H1"/>
  </mergeCells>
  <conditionalFormatting sqref="G3:I3 H4:H21">
    <cfRule type="containsBlanks" dxfId="73" priority="5">
      <formula>LEN(TRIM(G3))=0</formula>
    </cfRule>
    <cfRule type="containsBlanks" dxfId="72" priority="6">
      <formula>LEN(TRIM(G3))=0</formula>
    </cfRule>
  </conditionalFormatting>
  <conditionalFormatting sqref="G4:G5 I4:I5">
    <cfRule type="containsBlanks" dxfId="71" priority="3">
      <formula>LEN(TRIM(G4))=0</formula>
    </cfRule>
    <cfRule type="containsBlanks" dxfId="70" priority="4">
      <formula>LEN(TRIM(G4))=0</formula>
    </cfRule>
  </conditionalFormatting>
  <conditionalFormatting sqref="G6">
    <cfRule type="containsBlanks" dxfId="69" priority="1">
      <formula>LEN(TRIM(G6))=0</formula>
    </cfRule>
    <cfRule type="containsBlanks" dxfId="68" priority="2">
      <formula>LEN(TRIM(G6))=0</formula>
    </cfRule>
  </conditionalFormatting>
  <dataValidations count="1">
    <dataValidation type="list" allowBlank="1" showInputMessage="1" sqref="G3:G6 I3:J5 H3:H21" xr:uid="{00000000-0002-0000-0300-000000000000}">
      <formula1>#REF!</formula1>
    </dataValidation>
  </dataValidations>
  <hyperlinks>
    <hyperlink ref="E4" r:id="rId1" xr:uid="{00000000-0004-0000-0300-000000000000}"/>
    <hyperlink ref="E5" r:id="rId2" xr:uid="{00000000-0004-0000-0300-000001000000}"/>
    <hyperlink ref="E3" r:id="rId3" xr:uid="{00000000-0004-0000-0300-000002000000}"/>
    <hyperlink ref="E6" r:id="rId4" xr:uid="{00000000-0004-0000-0300-000003000000}"/>
    <hyperlink ref="E7" r:id="rId5" xr:uid="{00000000-0004-0000-0300-000004000000}"/>
    <hyperlink ref="E8" r:id="rId6" xr:uid="{00000000-0004-0000-0300-000005000000}"/>
    <hyperlink ref="E9" r:id="rId7" xr:uid="{00000000-0004-0000-0300-000006000000}"/>
    <hyperlink ref="E12" r:id="rId8" display="bajkalova@vosafety.ru" xr:uid="{00000000-0004-0000-0300-000007000000}"/>
    <hyperlink ref="E13" r:id="rId9" xr:uid="{00000000-0004-0000-0300-000008000000}"/>
    <hyperlink ref="E14" r:id="rId10" xr:uid="{00000000-0004-0000-0300-000009000000}"/>
    <hyperlink ref="E16" r:id="rId11" display="konkurs@sibeknso.ru" xr:uid="{00000000-0004-0000-0300-00000A000000}"/>
    <hyperlink ref="E17" r:id="rId12" xr:uid="{00000000-0004-0000-0300-00000B000000}"/>
  </hyperlinks>
  <pageMargins left="0.7" right="0.7" top="0.75" bottom="0.75" header="0.3" footer="0.3"/>
  <pageSetup paperSize="9" scale="79" orientation="landscape" r:id="rId13"/>
  <tableParts count="1">
    <tablePart r:id="rId1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D4"/>
  <sheetViews>
    <sheetView workbookViewId="0">
      <selection activeCell="D25" sqref="D25"/>
    </sheetView>
  </sheetViews>
  <sheetFormatPr defaultRowHeight="16.5" customHeight="1" x14ac:dyDescent="0.25"/>
  <cols>
    <col min="1" max="3" width="9.140625" style="14"/>
    <col min="4" max="4" width="87.140625" style="14" bestFit="1" customWidth="1"/>
    <col min="5" max="16384" width="9.140625" style="14"/>
  </cols>
  <sheetData>
    <row r="2" spans="1:4" ht="16.5" customHeight="1" x14ac:dyDescent="0.25">
      <c r="A2" s="14" t="s">
        <v>261</v>
      </c>
      <c r="B2" s="14">
        <v>3</v>
      </c>
      <c r="D2" s="57" t="s">
        <v>386</v>
      </c>
    </row>
    <row r="3" spans="1:4" ht="16.5" customHeight="1" x14ac:dyDescent="0.25">
      <c r="A3" s="14" t="s">
        <v>262</v>
      </c>
      <c r="B3" s="14">
        <v>5</v>
      </c>
      <c r="D3" s="57" t="s">
        <v>282</v>
      </c>
    </row>
    <row r="4" spans="1:4" ht="16.5" customHeight="1" x14ac:dyDescent="0.25">
      <c r="B4" s="14">
        <v>7</v>
      </c>
    </row>
  </sheetData>
  <dataValidations count="1">
    <dataValidation allowBlank="1" showInputMessage="1" showErrorMessage="1" prompt="Копируется из договора" sqref="D2 D3" xr:uid="{00000000-0002-0000-0400-000000000000}"/>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0"/>
  <sheetViews>
    <sheetView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C10" sqref="C10:I10"/>
    </sheetView>
  </sheetViews>
  <sheetFormatPr defaultRowHeight="25.5" customHeight="1" x14ac:dyDescent="0.25"/>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x14ac:dyDescent="0.25">
      <c r="A1" s="252" t="s">
        <v>263</v>
      </c>
      <c r="B1" s="252"/>
      <c r="C1" s="252"/>
      <c r="D1" s="252"/>
      <c r="E1" s="252"/>
      <c r="F1" s="252"/>
      <c r="G1" s="252"/>
      <c r="H1" s="252"/>
      <c r="I1" s="252"/>
    </row>
    <row r="2" spans="1:9" ht="25.5" customHeight="1" x14ac:dyDescent="0.25">
      <c r="A2" s="133">
        <f>Заявка!D6</f>
        <v>1</v>
      </c>
      <c r="B2" s="105" t="str">
        <f>Заявка!E6</f>
        <v>Заказчик</v>
      </c>
      <c r="C2" s="253">
        <f>Заявка!F6</f>
        <v>0</v>
      </c>
      <c r="D2" s="253"/>
      <c r="E2" s="253"/>
      <c r="F2" s="253"/>
      <c r="G2" s="253"/>
      <c r="H2" s="253"/>
      <c r="I2" s="253"/>
    </row>
    <row r="3" spans="1:9" ht="25.5" customHeight="1" x14ac:dyDescent="0.25">
      <c r="A3" s="133">
        <f>A2+1</f>
        <v>2</v>
      </c>
      <c r="B3" s="105" t="e">
        <f>Заявка!#REF!</f>
        <v>#REF!</v>
      </c>
      <c r="C3" s="253" t="e">
        <f>Заявка!#REF!</f>
        <v>#REF!</v>
      </c>
      <c r="D3" s="253"/>
      <c r="E3" s="253"/>
      <c r="F3" s="253"/>
      <c r="G3" s="253"/>
      <c r="H3" s="253"/>
      <c r="I3" s="253"/>
    </row>
    <row r="4" spans="1:9" ht="25.5" customHeight="1" x14ac:dyDescent="0.25">
      <c r="A4" s="133">
        <f t="shared" ref="A4:A13" si="0">A3+1</f>
        <v>3</v>
      </c>
      <c r="B4" s="105" t="str">
        <f>Заявка!E7</f>
        <v>Местонахождение заказчика</v>
      </c>
      <c r="C4" s="253">
        <f>Заявка!F7</f>
        <v>0</v>
      </c>
      <c r="D4" s="253"/>
      <c r="E4" s="253"/>
      <c r="F4" s="253"/>
      <c r="G4" s="253"/>
      <c r="H4" s="253"/>
      <c r="I4" s="253"/>
    </row>
    <row r="5" spans="1:9" ht="41.25" customHeight="1" x14ac:dyDescent="0.25">
      <c r="A5" s="133">
        <f t="shared" si="0"/>
        <v>4</v>
      </c>
      <c r="B5" s="105" t="str">
        <f>Заявка!E11</f>
        <v>Предмет договора</v>
      </c>
      <c r="C5" s="253">
        <f>Заявка!F11</f>
        <v>0</v>
      </c>
      <c r="D5" s="253"/>
      <c r="E5" s="253"/>
      <c r="F5" s="253"/>
      <c r="G5" s="253"/>
      <c r="H5" s="253"/>
      <c r="I5" s="253"/>
    </row>
    <row r="6" spans="1:9" ht="25.5" customHeight="1" x14ac:dyDescent="0.25">
      <c r="A6" s="133">
        <f t="shared" si="0"/>
        <v>5</v>
      </c>
      <c r="B6" s="105" t="str">
        <f>Заявка!E12</f>
        <v>Способ закупки</v>
      </c>
      <c r="C6" s="253">
        <f>Заявка!F12</f>
        <v>0</v>
      </c>
      <c r="D6" s="253"/>
      <c r="E6" s="253"/>
      <c r="F6" s="253"/>
      <c r="G6" s="253"/>
      <c r="H6" s="253"/>
      <c r="I6" s="253"/>
    </row>
    <row r="7" spans="1:9" ht="25.5" customHeight="1" x14ac:dyDescent="0.25">
      <c r="A7" s="133">
        <f t="shared" si="0"/>
        <v>6</v>
      </c>
      <c r="B7" s="105" t="str">
        <f>Заявка!E13</f>
        <v>Место выполнения работ, оказания услуг</v>
      </c>
      <c r="C7" s="253">
        <f>Заявка!F13</f>
        <v>0</v>
      </c>
      <c r="D7" s="253"/>
      <c r="E7" s="253"/>
      <c r="F7" s="253"/>
      <c r="G7" s="253"/>
      <c r="H7" s="253"/>
      <c r="I7" s="253"/>
    </row>
    <row r="8" spans="1:9" ht="25.5" customHeight="1" x14ac:dyDescent="0.25">
      <c r="A8" s="133">
        <f t="shared" si="0"/>
        <v>7</v>
      </c>
      <c r="B8" s="105" t="str">
        <f>Заявка!E14</f>
        <v xml:space="preserve">Гарантийный срок </v>
      </c>
      <c r="C8" s="253">
        <f>Заявка!F14</f>
        <v>0</v>
      </c>
      <c r="D8" s="253"/>
      <c r="E8" s="253"/>
      <c r="F8" s="253"/>
      <c r="G8" s="253"/>
      <c r="H8" s="253"/>
      <c r="I8" s="253"/>
    </row>
    <row r="9" spans="1:9" ht="25.5" customHeight="1" x14ac:dyDescent="0.25">
      <c r="A9" s="133">
        <f t="shared" si="0"/>
        <v>8</v>
      </c>
      <c r="B9" s="105" t="str">
        <f>Заявка!E15</f>
        <v>НМЦД, рублей без учета НДС</v>
      </c>
      <c r="C9" s="253">
        <f>Заявка!F15</f>
        <v>0</v>
      </c>
      <c r="D9" s="253"/>
      <c r="E9" s="253"/>
      <c r="F9" s="253"/>
      <c r="G9" s="253"/>
      <c r="H9" s="253"/>
      <c r="I9" s="253"/>
    </row>
    <row r="10" spans="1:9" ht="25.5" customHeight="1" x14ac:dyDescent="0.25">
      <c r="A10" s="133">
        <f t="shared" si="0"/>
        <v>9</v>
      </c>
      <c r="B10" s="105" t="e">
        <f>Заявка!#REF!</f>
        <v>#REF!</v>
      </c>
      <c r="C10" s="254" t="e">
        <f>Заявка!#REF!</f>
        <v>#REF!</v>
      </c>
      <c r="D10" s="253"/>
      <c r="E10" s="253"/>
      <c r="F10" s="253"/>
      <c r="G10" s="253"/>
      <c r="H10" s="253"/>
      <c r="I10" s="253"/>
    </row>
    <row r="11" spans="1:9" ht="25.5" customHeight="1" x14ac:dyDescent="0.25">
      <c r="A11" s="133">
        <f t="shared" si="0"/>
        <v>10</v>
      </c>
      <c r="B11" s="105" t="str">
        <f>Заявка!E17</f>
        <v>НМЦД, рублей с учетом НДС</v>
      </c>
      <c r="C11" s="253">
        <f>Заявка!F17</f>
        <v>0</v>
      </c>
      <c r="D11" s="253"/>
      <c r="E11" s="253"/>
      <c r="F11" s="253"/>
      <c r="G11" s="253"/>
      <c r="H11" s="253"/>
      <c r="I11" s="253"/>
    </row>
    <row r="12" spans="1:9" ht="25.5" customHeight="1" x14ac:dyDescent="0.25">
      <c r="A12" s="133">
        <f t="shared" si="0"/>
        <v>11</v>
      </c>
      <c r="B12" s="105" t="str">
        <f>Заявка!E19</f>
        <v>Условия оплаты по договору</v>
      </c>
      <c r="C12" s="253">
        <f>Заявка!F19</f>
        <v>0</v>
      </c>
      <c r="D12" s="253"/>
      <c r="E12" s="253"/>
      <c r="F12" s="253"/>
      <c r="G12" s="253"/>
      <c r="H12" s="253"/>
      <c r="I12" s="253"/>
    </row>
    <row r="13" spans="1:9" ht="25.5" customHeight="1" x14ac:dyDescent="0.25">
      <c r="A13" s="133">
        <f t="shared" si="0"/>
        <v>12</v>
      </c>
      <c r="B13" s="105" t="str">
        <f>Заявка!E20</f>
        <v>Планируемый срок работ (услуг)</v>
      </c>
      <c r="C13" s="253">
        <f>Заявка!F20</f>
        <v>0</v>
      </c>
      <c r="D13" s="253"/>
      <c r="E13" s="253"/>
      <c r="F13" s="253"/>
      <c r="G13" s="253"/>
      <c r="H13" s="253"/>
      <c r="I13" s="253"/>
    </row>
    <row r="14" spans="1:9" ht="25.5" customHeight="1" x14ac:dyDescent="0.25">
      <c r="A14" s="256" t="s">
        <v>275</v>
      </c>
      <c r="B14" s="257"/>
      <c r="C14" s="257"/>
      <c r="D14" s="257"/>
      <c r="E14" s="257"/>
      <c r="F14" s="257"/>
      <c r="G14" s="257"/>
      <c r="H14" s="257"/>
      <c r="I14" s="258"/>
    </row>
    <row r="15" spans="1:9" ht="37.5" customHeight="1" x14ac:dyDescent="0.25">
      <c r="A15" s="41" t="s">
        <v>2</v>
      </c>
      <c r="B15" s="259" t="s">
        <v>264</v>
      </c>
      <c r="C15" s="260"/>
      <c r="D15" s="260"/>
      <c r="E15" s="255" t="s">
        <v>265</v>
      </c>
      <c r="F15" s="255"/>
      <c r="G15" s="255"/>
      <c r="H15" s="255"/>
      <c r="I15" s="255"/>
    </row>
    <row r="16" spans="1:9" ht="75" customHeight="1" x14ac:dyDescent="0.25">
      <c r="A16" s="41">
        <f>Заявка!D25</f>
        <v>1</v>
      </c>
      <c r="B16" s="203" t="s">
        <v>267</v>
      </c>
      <c r="C16" s="204"/>
      <c r="D16" s="204"/>
      <c r="E16" s="240" t="s">
        <v>287</v>
      </c>
      <c r="F16" s="240"/>
      <c r="G16" s="240"/>
      <c r="H16" s="240"/>
      <c r="I16" s="240"/>
    </row>
    <row r="17" spans="1:9" ht="68.25" customHeight="1" x14ac:dyDescent="0.25">
      <c r="A17" s="103">
        <f>Заявка!D26</f>
        <v>2</v>
      </c>
      <c r="B17" s="203" t="s">
        <v>268</v>
      </c>
      <c r="C17" s="204"/>
      <c r="D17" s="204"/>
      <c r="E17" s="240" t="s">
        <v>288</v>
      </c>
      <c r="F17" s="240"/>
      <c r="G17" s="240"/>
      <c r="H17" s="240"/>
      <c r="I17" s="240"/>
    </row>
    <row r="18" spans="1:9" ht="90" customHeight="1" x14ac:dyDescent="0.25">
      <c r="A18" s="103">
        <f>Заявка!D27</f>
        <v>3</v>
      </c>
      <c r="B18" s="203" t="s">
        <v>269</v>
      </c>
      <c r="C18" s="204"/>
      <c r="D18" s="204"/>
      <c r="E18" s="240" t="s">
        <v>292</v>
      </c>
      <c r="F18" s="240"/>
      <c r="G18" s="240"/>
      <c r="H18" s="240"/>
      <c r="I18" s="240"/>
    </row>
    <row r="19" spans="1:9" ht="134.25" customHeight="1" x14ac:dyDescent="0.25">
      <c r="A19" s="103">
        <f>Заявка!D28</f>
        <v>4</v>
      </c>
      <c r="B19" s="203" t="s">
        <v>289</v>
      </c>
      <c r="C19" s="204"/>
      <c r="D19" s="204"/>
      <c r="E19" s="240" t="s">
        <v>293</v>
      </c>
      <c r="F19" s="240"/>
      <c r="G19" s="240"/>
      <c r="H19" s="240"/>
      <c r="I19" s="240"/>
    </row>
    <row r="20" spans="1:9" ht="96" customHeight="1" x14ac:dyDescent="0.25">
      <c r="A20" s="103">
        <f>Заявка!D29</f>
        <v>5</v>
      </c>
      <c r="B20" s="203" t="s">
        <v>290</v>
      </c>
      <c r="C20" s="204"/>
      <c r="D20" s="204"/>
      <c r="E20" s="240" t="s">
        <v>294</v>
      </c>
      <c r="F20" s="240"/>
      <c r="G20" s="240"/>
      <c r="H20" s="240"/>
      <c r="I20" s="240"/>
    </row>
    <row r="21" spans="1:9" ht="94.5" customHeight="1" x14ac:dyDescent="0.25">
      <c r="A21" s="103">
        <f>Заявка!D30</f>
        <v>6</v>
      </c>
      <c r="B21" s="203" t="s">
        <v>291</v>
      </c>
      <c r="C21" s="204"/>
      <c r="D21" s="204"/>
      <c r="E21" s="240" t="s">
        <v>295</v>
      </c>
      <c r="F21" s="240"/>
      <c r="G21" s="240"/>
      <c r="H21" s="240"/>
      <c r="I21" s="240"/>
    </row>
    <row r="22" spans="1:9" ht="91.5" customHeight="1" x14ac:dyDescent="0.25">
      <c r="A22" s="103">
        <f>Заявка!D31</f>
        <v>7</v>
      </c>
      <c r="B22" s="203" t="s">
        <v>296</v>
      </c>
      <c r="C22" s="204"/>
      <c r="D22" s="204"/>
      <c r="E22" s="240"/>
      <c r="F22" s="240"/>
      <c r="G22" s="240"/>
      <c r="H22" s="240"/>
      <c r="I22" s="240"/>
    </row>
    <row r="23" spans="1:9" ht="111" customHeight="1" x14ac:dyDescent="0.25">
      <c r="A23" s="103">
        <f>Заявка!D32</f>
        <v>8</v>
      </c>
      <c r="B23" s="203" t="s">
        <v>270</v>
      </c>
      <c r="C23" s="204"/>
      <c r="D23" s="204"/>
      <c r="E23" s="240" t="s">
        <v>297</v>
      </c>
      <c r="F23" s="240"/>
      <c r="G23" s="240"/>
      <c r="H23" s="240"/>
      <c r="I23" s="240"/>
    </row>
    <row r="24" spans="1:9" ht="117.75" customHeight="1" x14ac:dyDescent="0.25">
      <c r="A24" s="103">
        <f>Заявка!D33</f>
        <v>9</v>
      </c>
      <c r="B24" s="203" t="s">
        <v>298</v>
      </c>
      <c r="C24" s="204"/>
      <c r="D24" s="204"/>
      <c r="E24" s="240"/>
      <c r="F24" s="240"/>
      <c r="G24" s="240"/>
      <c r="H24" s="240"/>
      <c r="I24" s="240"/>
    </row>
    <row r="25" spans="1:9" ht="36.75" customHeight="1" x14ac:dyDescent="0.25">
      <c r="A25" s="103">
        <f>Заявка!D34</f>
        <v>10</v>
      </c>
      <c r="B25" s="203" t="s">
        <v>299</v>
      </c>
      <c r="C25" s="204"/>
      <c r="D25" s="204"/>
      <c r="E25" s="240" t="s">
        <v>300</v>
      </c>
      <c r="F25" s="240"/>
      <c r="G25" s="240"/>
      <c r="H25" s="240"/>
      <c r="I25" s="240"/>
    </row>
    <row r="26" spans="1:9" ht="231" customHeight="1" x14ac:dyDescent="0.25">
      <c r="A26" s="103">
        <f>Заявка!D35</f>
        <v>11</v>
      </c>
      <c r="B26" s="203" t="s">
        <v>301</v>
      </c>
      <c r="C26" s="204"/>
      <c r="D26" s="204"/>
      <c r="E26" s="240" t="s">
        <v>302</v>
      </c>
      <c r="F26" s="240"/>
      <c r="G26" s="240"/>
      <c r="H26" s="240"/>
      <c r="I26" s="240"/>
    </row>
    <row r="27" spans="1:9" ht="36.75" customHeight="1" x14ac:dyDescent="0.25">
      <c r="A27" s="103">
        <f>Заявка!D36</f>
        <v>12</v>
      </c>
      <c r="B27" s="203" t="s">
        <v>303</v>
      </c>
      <c r="C27" s="204"/>
      <c r="D27" s="204"/>
      <c r="E27" s="203"/>
      <c r="F27" s="204"/>
      <c r="G27" s="204"/>
      <c r="H27" s="204"/>
      <c r="I27" s="205"/>
    </row>
    <row r="28" spans="1:9" ht="36.75" customHeight="1" x14ac:dyDescent="0.25">
      <c r="A28" s="103">
        <f>Заявка!D37</f>
        <v>13</v>
      </c>
      <c r="B28" s="203" t="s">
        <v>304</v>
      </c>
      <c r="C28" s="204"/>
      <c r="D28" s="204"/>
      <c r="E28" s="203"/>
      <c r="F28" s="204"/>
      <c r="G28" s="204"/>
      <c r="H28" s="204"/>
      <c r="I28" s="205"/>
    </row>
    <row r="29" spans="1:9" ht="72.75" customHeight="1" x14ac:dyDescent="0.25">
      <c r="A29" s="103">
        <f>Заявка!D38</f>
        <v>14</v>
      </c>
      <c r="B29" s="203" t="s">
        <v>305</v>
      </c>
      <c r="C29" s="204"/>
      <c r="D29" s="204"/>
      <c r="E29" s="203" t="s">
        <v>308</v>
      </c>
      <c r="F29" s="204"/>
      <c r="G29" s="204"/>
      <c r="H29" s="204"/>
      <c r="I29" s="205"/>
    </row>
    <row r="30" spans="1:9" ht="36.75" customHeight="1" x14ac:dyDescent="0.25">
      <c r="A30" s="103">
        <f>Заявка!D39</f>
        <v>15</v>
      </c>
      <c r="B30" s="203" t="s">
        <v>306</v>
      </c>
      <c r="C30" s="204"/>
      <c r="D30" s="204"/>
      <c r="E30" s="203" t="s">
        <v>309</v>
      </c>
      <c r="F30" s="204"/>
      <c r="G30" s="204"/>
      <c r="H30" s="204"/>
      <c r="I30" s="205"/>
    </row>
    <row r="31" spans="1:9" ht="246" customHeight="1" x14ac:dyDescent="0.25">
      <c r="A31" s="103">
        <f>Заявка!D40</f>
        <v>16</v>
      </c>
      <c r="B31" s="203" t="s">
        <v>307</v>
      </c>
      <c r="C31" s="204"/>
      <c r="D31" s="204"/>
      <c r="E31" s="240" t="s">
        <v>310</v>
      </c>
      <c r="F31" s="240"/>
      <c r="G31" s="240"/>
      <c r="H31" s="240"/>
      <c r="I31" s="240"/>
    </row>
    <row r="32" spans="1:9" ht="25.5" customHeight="1" x14ac:dyDescent="0.25">
      <c r="A32" s="103">
        <f>Заявка!D41</f>
        <v>17</v>
      </c>
      <c r="B32" s="203" t="s">
        <v>311</v>
      </c>
      <c r="C32" s="204"/>
      <c r="D32" s="204"/>
      <c r="E32" s="240"/>
      <c r="F32" s="240"/>
      <c r="G32" s="240"/>
      <c r="H32" s="240"/>
      <c r="I32" s="240"/>
    </row>
    <row r="33" spans="1:9" ht="48" customHeight="1" x14ac:dyDescent="0.25">
      <c r="A33" s="103">
        <f>Заявка!D42</f>
        <v>18</v>
      </c>
      <c r="B33" s="203" t="s">
        <v>312</v>
      </c>
      <c r="C33" s="204"/>
      <c r="D33" s="204"/>
      <c r="E33" s="240" t="s">
        <v>313</v>
      </c>
      <c r="F33" s="240"/>
      <c r="G33" s="240"/>
      <c r="H33" s="240"/>
      <c r="I33" s="240"/>
    </row>
    <row r="34" spans="1:9" ht="25.5" customHeight="1" x14ac:dyDescent="0.25">
      <c r="A34" s="237" t="s">
        <v>266</v>
      </c>
      <c r="B34" s="238"/>
      <c r="C34" s="238"/>
      <c r="D34" s="238"/>
      <c r="E34" s="238"/>
      <c r="F34" s="238"/>
      <c r="G34" s="238"/>
      <c r="H34" s="238"/>
      <c r="I34" s="239"/>
    </row>
    <row r="35" spans="1:9" ht="39" customHeight="1" x14ac:dyDescent="0.25">
      <c r="A35" s="40">
        <v>1</v>
      </c>
      <c r="B35" s="203" t="s">
        <v>277</v>
      </c>
      <c r="C35" s="204"/>
      <c r="D35" s="204"/>
      <c r="E35" s="204"/>
      <c r="F35" s="204"/>
      <c r="G35" s="204"/>
      <c r="H35" s="204"/>
      <c r="I35" s="205"/>
    </row>
    <row r="36" spans="1:9" ht="61.5" customHeight="1" x14ac:dyDescent="0.25">
      <c r="A36" s="41">
        <v>2</v>
      </c>
      <c r="B36" s="203" t="s">
        <v>276</v>
      </c>
      <c r="C36" s="204"/>
      <c r="D36" s="204"/>
      <c r="E36" s="204"/>
      <c r="F36" s="204"/>
      <c r="G36" s="204"/>
      <c r="H36" s="204"/>
      <c r="I36" s="248"/>
    </row>
    <row r="37" spans="1:9" s="54" customFormat="1" ht="81" hidden="1" customHeight="1" x14ac:dyDescent="0.25">
      <c r="A37" s="51">
        <v>1</v>
      </c>
      <c r="B37" s="244" t="s">
        <v>271</v>
      </c>
      <c r="C37" s="245"/>
      <c r="D37" s="246"/>
      <c r="E37" s="245"/>
      <c r="F37" s="245"/>
      <c r="G37" s="245"/>
      <c r="H37" s="245"/>
      <c r="I37" s="247"/>
    </row>
    <row r="38" spans="1:9" s="54" customFormat="1" ht="81" hidden="1" customHeight="1" x14ac:dyDescent="0.25">
      <c r="A38" s="51">
        <v>1</v>
      </c>
      <c r="B38" s="244" t="s">
        <v>271</v>
      </c>
      <c r="C38" s="245"/>
      <c r="D38" s="246"/>
      <c r="E38" s="245"/>
      <c r="F38" s="245"/>
      <c r="G38" s="245"/>
      <c r="H38" s="245"/>
      <c r="I38" s="247"/>
    </row>
    <row r="39" spans="1:9" s="54" customFormat="1" ht="25.5" hidden="1" customHeight="1" x14ac:dyDescent="0.25">
      <c r="A39" s="51">
        <v>2</v>
      </c>
      <c r="B39" s="249" t="s">
        <v>272</v>
      </c>
      <c r="C39" s="249"/>
      <c r="D39" s="249"/>
      <c r="E39" s="250"/>
      <c r="F39" s="250"/>
      <c r="G39" s="250"/>
      <c r="H39" s="250"/>
      <c r="I39" s="251"/>
    </row>
    <row r="40" spans="1:9" s="54" customFormat="1" ht="25.5" hidden="1" customHeight="1" thickBot="1" x14ac:dyDescent="0.3">
      <c r="A40" s="52">
        <v>3</v>
      </c>
      <c r="B40" s="241" t="s">
        <v>281</v>
      </c>
      <c r="C40" s="241"/>
      <c r="D40" s="241"/>
      <c r="E40" s="242"/>
      <c r="F40" s="242"/>
      <c r="G40" s="242"/>
      <c r="H40" s="242"/>
      <c r="I40" s="243"/>
    </row>
  </sheetData>
  <mergeCells count="63">
    <mergeCell ref="C13:I13"/>
    <mergeCell ref="E23:I23"/>
    <mergeCell ref="E24:I24"/>
    <mergeCell ref="E25:I25"/>
    <mergeCell ref="E15:I15"/>
    <mergeCell ref="B16:D16"/>
    <mergeCell ref="A14:I14"/>
    <mergeCell ref="B15:D15"/>
    <mergeCell ref="E16:I16"/>
    <mergeCell ref="E31:I31"/>
    <mergeCell ref="E17:I17"/>
    <mergeCell ref="E18:I18"/>
    <mergeCell ref="E19:I19"/>
    <mergeCell ref="B23:D23"/>
    <mergeCell ref="B24:D24"/>
    <mergeCell ref="B25:D25"/>
    <mergeCell ref="B26:D26"/>
    <mergeCell ref="B27:D27"/>
    <mergeCell ref="B28:D28"/>
    <mergeCell ref="B29:D29"/>
    <mergeCell ref="B30:D30"/>
    <mergeCell ref="B19:D19"/>
    <mergeCell ref="B17:D17"/>
    <mergeCell ref="B18:D18"/>
    <mergeCell ref="E30:I30"/>
    <mergeCell ref="A1:I1"/>
    <mergeCell ref="C12:I12"/>
    <mergeCell ref="C10:I10"/>
    <mergeCell ref="C5:I5"/>
    <mergeCell ref="C6:I6"/>
    <mergeCell ref="C7:I7"/>
    <mergeCell ref="C8:I8"/>
    <mergeCell ref="C9:I9"/>
    <mergeCell ref="C2:I2"/>
    <mergeCell ref="C3:I3"/>
    <mergeCell ref="C4:I4"/>
    <mergeCell ref="C11:I11"/>
    <mergeCell ref="B40:D40"/>
    <mergeCell ref="E40:I40"/>
    <mergeCell ref="B35:I35"/>
    <mergeCell ref="B37:D37"/>
    <mergeCell ref="E37:I37"/>
    <mergeCell ref="B36:I36"/>
    <mergeCell ref="B38:D38"/>
    <mergeCell ref="E38:I38"/>
    <mergeCell ref="B39:D39"/>
    <mergeCell ref="E39:I39"/>
    <mergeCell ref="A34:I34"/>
    <mergeCell ref="B22:D22"/>
    <mergeCell ref="E22:I22"/>
    <mergeCell ref="B20:D20"/>
    <mergeCell ref="E20:I20"/>
    <mergeCell ref="B21:D21"/>
    <mergeCell ref="E21:I21"/>
    <mergeCell ref="E28:I28"/>
    <mergeCell ref="E29:I29"/>
    <mergeCell ref="E32:I32"/>
    <mergeCell ref="E33:I33"/>
    <mergeCell ref="B31:D31"/>
    <mergeCell ref="B32:D32"/>
    <mergeCell ref="B33:D33"/>
    <mergeCell ref="E26:I26"/>
    <mergeCell ref="E27:I27"/>
  </mergeCells>
  <conditionalFormatting sqref="C2:I13">
    <cfRule type="containsBlanks" dxfId="67" priority="9">
      <formula>LEN(TRIM(C2))=0</formula>
    </cfRule>
  </conditionalFormatting>
  <conditionalFormatting sqref="B28:B31">
    <cfRule type="expression" dxfId="66" priority="2">
      <formula>AND(CELL("защита", B28)=0, ISBLANK(B28))</formula>
    </cfRule>
    <cfRule type="expression" dxfId="65" priority="3">
      <formula>AND(CELL("защита", B28)=0, NOT(ISBLANK(B28)))</formula>
    </cfRule>
  </conditionalFormatting>
  <dataValidations count="1">
    <dataValidation allowBlank="1" showInputMessage="1" sqref="C2:I13" xr:uid="{00000000-0002-0000-0500-000000000000}"/>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Заявка!$L25="Не требуется"</xm:f>
            <x14:dxf>
              <font>
                <strike/>
                <color theme="0" tint="-0.24994659260841701"/>
              </font>
              <fill>
                <patternFill>
                  <bgColor theme="0"/>
                </patternFill>
              </fill>
            </x14:dxf>
          </x14:cfRule>
          <xm:sqref>A16:I36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D22"/>
  <sheetViews>
    <sheetView showGridLines="0" view="pageBreakPreview" zoomScaleNormal="100" zoomScaleSheetLayoutView="100" workbookViewId="0">
      <selection activeCell="D22" sqref="D22"/>
    </sheetView>
  </sheetViews>
  <sheetFormatPr defaultRowHeight="15" x14ac:dyDescent="0.2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x14ac:dyDescent="0.25">
      <c r="B1" s="136" t="s">
        <v>373</v>
      </c>
      <c r="C1" s="137"/>
      <c r="D1" s="137"/>
    </row>
    <row r="2" spans="2:4" ht="30.75" customHeight="1" x14ac:dyDescent="0.25">
      <c r="B2" s="262" t="s">
        <v>374</v>
      </c>
      <c r="C2" s="262"/>
      <c r="D2" s="138"/>
    </row>
    <row r="3" spans="2:4" ht="26.25" customHeight="1" x14ac:dyDescent="0.25">
      <c r="B3" s="263" t="s">
        <v>375</v>
      </c>
      <c r="C3" s="264"/>
      <c r="D3" s="139"/>
    </row>
    <row r="4" spans="2:4" ht="23.25" customHeight="1" x14ac:dyDescent="0.25">
      <c r="B4" s="262" t="s">
        <v>376</v>
      </c>
      <c r="C4" s="262"/>
      <c r="D4" s="139"/>
    </row>
    <row r="5" spans="2:4" ht="23.25" customHeight="1" x14ac:dyDescent="0.25">
      <c r="B5" s="262" t="s">
        <v>236</v>
      </c>
      <c r="C5" s="262"/>
      <c r="D5" s="139"/>
    </row>
    <row r="6" spans="2:4" ht="23.25" customHeight="1" x14ac:dyDescent="0.25">
      <c r="B6" s="263" t="s">
        <v>377</v>
      </c>
      <c r="C6" s="264"/>
      <c r="D6" s="140"/>
    </row>
    <row r="7" spans="2:4" ht="23.25" customHeight="1" x14ac:dyDescent="0.25">
      <c r="B7" s="261" t="s">
        <v>4</v>
      </c>
      <c r="C7" s="261"/>
      <c r="D7" s="139"/>
    </row>
    <row r="8" spans="2:4" ht="23.25" customHeight="1" x14ac:dyDescent="0.25">
      <c r="B8" s="261" t="s">
        <v>378</v>
      </c>
      <c r="C8" s="261"/>
      <c r="D8" s="139"/>
    </row>
    <row r="9" spans="2:4" ht="15.75" thickBot="1" x14ac:dyDescent="0.3">
      <c r="B9" s="141"/>
      <c r="C9" s="141"/>
      <c r="D9" s="142"/>
    </row>
    <row r="10" spans="2:4" ht="26.25" customHeight="1" x14ac:dyDescent="0.25">
      <c r="B10" s="265" t="s">
        <v>379</v>
      </c>
      <c r="C10" s="143" t="s">
        <v>354</v>
      </c>
      <c r="D10" s="144"/>
    </row>
    <row r="11" spans="2:4" ht="26.25" customHeight="1" x14ac:dyDescent="0.25">
      <c r="B11" s="266"/>
      <c r="C11" s="145" t="s">
        <v>380</v>
      </c>
      <c r="D11" s="146"/>
    </row>
    <row r="12" spans="2:4" ht="26.25" customHeight="1" x14ac:dyDescent="0.25">
      <c r="B12" s="266"/>
      <c r="C12" s="145" t="s">
        <v>381</v>
      </c>
      <c r="D12" s="147"/>
    </row>
    <row r="13" spans="2:4" ht="26.25" customHeight="1" x14ac:dyDescent="0.25">
      <c r="B13" s="267"/>
      <c r="C13" s="148" t="s">
        <v>382</v>
      </c>
      <c r="D13" s="147"/>
    </row>
    <row r="14" spans="2:4" ht="26.25" customHeight="1" thickBot="1" x14ac:dyDescent="0.3">
      <c r="B14" s="268"/>
      <c r="C14" s="149" t="s">
        <v>236</v>
      </c>
      <c r="D14" s="150"/>
    </row>
    <row r="15" spans="2:4" ht="26.25" customHeight="1" x14ac:dyDescent="0.25">
      <c r="B15" s="269" t="s">
        <v>383</v>
      </c>
      <c r="C15" s="151" t="s">
        <v>354</v>
      </c>
      <c r="D15" s="152"/>
    </row>
    <row r="16" spans="2:4" ht="26.25" customHeight="1" x14ac:dyDescent="0.25">
      <c r="B16" s="270"/>
      <c r="C16" s="145" t="s">
        <v>380</v>
      </c>
      <c r="D16" s="153"/>
    </row>
    <row r="17" spans="2:4" ht="26.25" customHeight="1" x14ac:dyDescent="0.25">
      <c r="B17" s="270"/>
      <c r="C17" s="145" t="s">
        <v>381</v>
      </c>
      <c r="D17" s="140"/>
    </row>
    <row r="18" spans="2:4" ht="26.25" customHeight="1" x14ac:dyDescent="0.25">
      <c r="B18" s="271"/>
      <c r="C18" s="148" t="s">
        <v>382</v>
      </c>
      <c r="D18" s="140"/>
    </row>
    <row r="19" spans="2:4" ht="26.25" customHeight="1" thickBot="1" x14ac:dyDescent="0.3">
      <c r="B19" s="272"/>
      <c r="C19" s="154" t="s">
        <v>236</v>
      </c>
      <c r="D19" s="155"/>
    </row>
    <row r="20" spans="2:4" x14ac:dyDescent="0.25">
      <c r="B20" s="156"/>
      <c r="C20" s="156"/>
      <c r="D20" s="156"/>
    </row>
    <row r="21" spans="2:4" ht="75" customHeight="1" x14ac:dyDescent="0.25">
      <c r="B21" s="273" t="s">
        <v>384</v>
      </c>
      <c r="C21" s="273"/>
      <c r="D21" s="157"/>
    </row>
    <row r="22" spans="2:4" ht="75.75" customHeight="1" x14ac:dyDescent="0.25">
      <c r="B22" s="274" t="s">
        <v>385</v>
      </c>
      <c r="C22" s="275"/>
      <c r="D22" s="157"/>
    </row>
  </sheetData>
  <sheetProtection formatRows="0"/>
  <mergeCells count="11">
    <mergeCell ref="B8:C8"/>
    <mergeCell ref="B10:B14"/>
    <mergeCell ref="B15:B19"/>
    <mergeCell ref="B21:C21"/>
    <mergeCell ref="B22:C22"/>
    <mergeCell ref="B7:C7"/>
    <mergeCell ref="B2:C2"/>
    <mergeCell ref="B3:C3"/>
    <mergeCell ref="B4:C4"/>
    <mergeCell ref="B5:C5"/>
    <mergeCell ref="B6:C6"/>
  </mergeCells>
  <conditionalFormatting sqref="D22 B9:C9 B21:D21 B20:C20 B22 B10:D19 B1:D8">
    <cfRule type="expression" dxfId="63" priority="1">
      <formula>AND(CELL("защита", B1)=0, NOT(ISBLANK(B1)))</formula>
    </cfRule>
    <cfRule type="expression" dxfId="62" priority="2">
      <formula>AND(CELL("защита", B1)=0, ISBLANK(B1))</formula>
    </cfRule>
    <cfRule type="expression" dxfId="61" priority="3">
      <formula>CELL("защита", B1)=0</formula>
    </cfRule>
  </conditionalFormatting>
  <dataValidations count="4">
    <dataValidation type="list" allowBlank="1" showInputMessage="1" showErrorMessage="1" sqref="D21:D22" xr:uid="{00000000-0002-0000-0600-000000000000}">
      <formula1>"Да, Нет"</formula1>
    </dataValidation>
    <dataValidation type="custom" errorStyle="warning" operator="equal" allowBlank="1" showInputMessage="1" showErrorMessage="1" error="КПП — 9 цифр" prompt="КПП — 9 цифр" sqref="D8" xr:uid="{00000000-0002-0000-0600-000001000000}">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xr:uid="{00000000-0002-0000-0600-000002000000}">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xr:uid="{00000000-0002-0000-0600-000003000000}">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26"/>
  <sheetViews>
    <sheetView showGridLines="0" view="pageBreakPreview" zoomScale="80" zoomScaleNormal="100" zoomScaleSheetLayoutView="80" workbookViewId="0">
      <pane ySplit="4" topLeftCell="A5" activePane="bottomLeft" state="frozen"/>
      <selection pane="bottomLeft" activeCell="K22" sqref="K22"/>
    </sheetView>
  </sheetViews>
  <sheetFormatPr defaultRowHeight="21" customHeight="1" x14ac:dyDescent="0.25"/>
  <cols>
    <col min="1" max="1" width="2.7109375" customWidth="1"/>
    <col min="2" max="2" width="4.85546875" style="115" customWidth="1"/>
    <col min="3" max="3" width="35.7109375" customWidth="1"/>
    <col min="4" max="4" width="34.85546875" customWidth="1"/>
    <col min="5" max="5" width="18.5703125" customWidth="1"/>
  </cols>
  <sheetData>
    <row r="1" spans="1:10" ht="38.25" customHeight="1" x14ac:dyDescent="0.25">
      <c r="B1" s="134" t="s">
        <v>352</v>
      </c>
      <c r="C1" s="134"/>
      <c r="D1" s="75"/>
      <c r="E1" s="75"/>
    </row>
    <row r="2" spans="1:10" ht="21" customHeight="1" x14ac:dyDescent="0.25">
      <c r="A2" s="76"/>
      <c r="B2" s="76" t="s">
        <v>330</v>
      </c>
      <c r="C2" s="76"/>
      <c r="D2" s="76"/>
      <c r="E2" s="76"/>
    </row>
    <row r="3" spans="1:10" ht="21" hidden="1" customHeight="1" x14ac:dyDescent="0.25">
      <c r="A3" s="76"/>
      <c r="B3" s="276" t="s">
        <v>364</v>
      </c>
      <c r="C3" s="277"/>
      <c r="D3" s="111"/>
      <c r="E3" s="110"/>
    </row>
    <row r="4" spans="1:10" ht="60" customHeight="1" x14ac:dyDescent="0.25">
      <c r="A4" s="76"/>
      <c r="B4" s="276" t="s">
        <v>1</v>
      </c>
      <c r="C4" s="277"/>
      <c r="D4" s="279">
        <f>Заявка!F11</f>
        <v>0</v>
      </c>
      <c r="E4" s="279"/>
    </row>
    <row r="5" spans="1:10" s="23" customFormat="1" ht="21" customHeight="1" x14ac:dyDescent="0.25">
      <c r="A5" s="280"/>
      <c r="B5" s="280"/>
      <c r="C5" s="280"/>
      <c r="D5" s="107"/>
      <c r="E5" s="106"/>
    </row>
    <row r="6" spans="1:10" ht="21" customHeight="1" x14ac:dyDescent="0.25">
      <c r="A6" s="77"/>
      <c r="B6" s="276" t="s">
        <v>184</v>
      </c>
      <c r="C6" s="277"/>
      <c r="D6" s="108"/>
    </row>
    <row r="7" spans="1:10" ht="21" customHeight="1" x14ac:dyDescent="0.25">
      <c r="A7" s="77"/>
      <c r="B7" s="79" t="s">
        <v>331</v>
      </c>
      <c r="C7" s="80"/>
      <c r="D7" s="108"/>
      <c r="E7" s="81"/>
    </row>
    <row r="8" spans="1:10" ht="21" customHeight="1" x14ac:dyDescent="0.25">
      <c r="A8" s="77"/>
      <c r="B8" s="79" t="s">
        <v>332</v>
      </c>
      <c r="C8" s="80"/>
      <c r="D8" s="108"/>
      <c r="E8" s="81"/>
    </row>
    <row r="9" spans="1:10" ht="21" customHeight="1" x14ac:dyDescent="0.25">
      <c r="A9" s="76"/>
      <c r="B9" s="76"/>
      <c r="C9" s="76"/>
      <c r="D9" s="76"/>
      <c r="E9" s="76"/>
    </row>
    <row r="10" spans="1:10" ht="30" customHeight="1" x14ac:dyDescent="0.25">
      <c r="A10" s="77"/>
      <c r="B10" s="114" t="s">
        <v>2</v>
      </c>
      <c r="C10" s="82" t="s">
        <v>333</v>
      </c>
      <c r="D10" s="82" t="s">
        <v>334</v>
      </c>
      <c r="E10" s="82" t="s">
        <v>335</v>
      </c>
      <c r="J10" s="96"/>
    </row>
    <row r="11" spans="1:10" ht="32.25" customHeight="1" x14ac:dyDescent="0.25">
      <c r="A11" s="84"/>
      <c r="B11" s="112">
        <v>1</v>
      </c>
      <c r="C11" s="83" t="s">
        <v>337</v>
      </c>
      <c r="D11" s="86" t="s">
        <v>338</v>
      </c>
      <c r="E11" s="87" t="s">
        <v>336</v>
      </c>
    </row>
    <row r="12" spans="1:10" ht="32.25" customHeight="1" x14ac:dyDescent="0.25">
      <c r="A12" s="84"/>
      <c r="B12" s="112">
        <v>2</v>
      </c>
      <c r="C12" s="83" t="s">
        <v>355</v>
      </c>
      <c r="D12" s="94">
        <f>Заявка!F19</f>
        <v>0</v>
      </c>
      <c r="E12" s="87" t="s">
        <v>336</v>
      </c>
    </row>
    <row r="13" spans="1:10" s="17" customFormat="1" ht="32.25" customHeight="1" x14ac:dyDescent="0.25">
      <c r="A13" s="78"/>
      <c r="B13" s="112">
        <v>3</v>
      </c>
      <c r="C13" s="83" t="s">
        <v>339</v>
      </c>
      <c r="D13" s="88" t="s">
        <v>340</v>
      </c>
      <c r="E13" s="85" t="s">
        <v>336</v>
      </c>
    </row>
    <row r="14" spans="1:10" ht="32.25" customHeight="1" x14ac:dyDescent="0.25">
      <c r="A14" s="78"/>
      <c r="B14" s="112">
        <v>4</v>
      </c>
      <c r="C14" s="82" t="s">
        <v>341</v>
      </c>
      <c r="D14" s="89" t="s">
        <v>342</v>
      </c>
      <c r="E14" s="90" t="s">
        <v>336</v>
      </c>
    </row>
    <row r="15" spans="1:10" ht="48" customHeight="1" x14ac:dyDescent="0.25">
      <c r="A15" s="84"/>
      <c r="B15" s="112">
        <v>6</v>
      </c>
      <c r="C15" s="82" t="s">
        <v>343</v>
      </c>
      <c r="D15" s="89" t="s">
        <v>340</v>
      </c>
      <c r="E15" s="91" t="s">
        <v>336</v>
      </c>
    </row>
    <row r="16" spans="1:10" ht="54.75" customHeight="1" x14ac:dyDescent="0.25">
      <c r="A16" s="92"/>
      <c r="B16" s="112">
        <v>7</v>
      </c>
      <c r="C16" s="82" t="s">
        <v>344</v>
      </c>
      <c r="D16" s="89" t="s">
        <v>340</v>
      </c>
      <c r="E16" s="91"/>
    </row>
    <row r="17" spans="1:5" ht="32.25" customHeight="1" x14ac:dyDescent="0.25">
      <c r="A17" s="92"/>
      <c r="B17" s="112">
        <v>8</v>
      </c>
      <c r="C17" s="82" t="s">
        <v>345</v>
      </c>
      <c r="D17" s="89" t="s">
        <v>346</v>
      </c>
      <c r="E17" s="91" t="s">
        <v>347</v>
      </c>
    </row>
    <row r="18" spans="1:5" ht="32.25" customHeight="1" x14ac:dyDescent="0.25">
      <c r="A18" s="92"/>
      <c r="B18" s="112">
        <v>9</v>
      </c>
      <c r="C18" s="82" t="s">
        <v>348</v>
      </c>
      <c r="D18" s="89" t="s">
        <v>340</v>
      </c>
      <c r="E18" s="91" t="s">
        <v>336</v>
      </c>
    </row>
    <row r="19" spans="1:5" ht="40.5" x14ac:dyDescent="0.25">
      <c r="A19" s="92"/>
      <c r="B19" s="112">
        <v>10</v>
      </c>
      <c r="C19" s="82" t="s">
        <v>349</v>
      </c>
      <c r="D19" s="95">
        <f>Заявка!F14</f>
        <v>0</v>
      </c>
      <c r="E19" s="91" t="s">
        <v>350</v>
      </c>
    </row>
    <row r="21" spans="1:5" ht="39" customHeight="1" x14ac:dyDescent="0.25">
      <c r="C21" s="278" t="s">
        <v>362</v>
      </c>
      <c r="D21" s="278"/>
      <c r="E21" s="278"/>
    </row>
    <row r="22" spans="1:5" ht="78" customHeight="1" x14ac:dyDescent="0.25">
      <c r="C22" s="278" t="s">
        <v>351</v>
      </c>
      <c r="D22" s="278"/>
      <c r="E22" s="278"/>
    </row>
    <row r="24" spans="1:5" ht="21" customHeight="1" x14ac:dyDescent="0.25">
      <c r="C24" s="23"/>
    </row>
    <row r="25" spans="1:5" ht="21" hidden="1" customHeight="1" x14ac:dyDescent="0.25">
      <c r="C25" s="93"/>
      <c r="E25" s="93"/>
    </row>
    <row r="26" spans="1:5" ht="21" hidden="1" customHeight="1" x14ac:dyDescent="0.25">
      <c r="C26" s="97" t="s">
        <v>353</v>
      </c>
      <c r="E26" s="97" t="s">
        <v>354</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60" priority="39">
      <formula>AND(CELL("защита", A1)=0, NOT(ISBLANK(A1)))</formula>
    </cfRule>
    <cfRule type="expression" dxfId="59" priority="40">
      <formula>AND(CELL("защита", A1)=0, ISBLANK(A1))</formula>
    </cfRule>
    <cfRule type="expression" dxfId="58" priority="41">
      <formula>CELL("защита", A1)=0</formula>
    </cfRule>
  </conditionalFormatting>
  <conditionalFormatting sqref="B3:C3">
    <cfRule type="expression" dxfId="57" priority="36">
      <formula>AND(CELL("защита", B3)=0, NOT(ISBLANK(B3)))</formula>
    </cfRule>
    <cfRule type="expression" dxfId="56" priority="37">
      <formula>AND(CELL("защита", B3)=0, ISBLANK(B3))</formula>
    </cfRule>
    <cfRule type="expression" dxfId="55" priority="38">
      <formula>CELL("защита", B3)=0</formula>
    </cfRule>
  </conditionalFormatting>
  <conditionalFormatting sqref="B4:C4">
    <cfRule type="expression" dxfId="54" priority="33">
      <formula>AND(CELL("защита", B4)=0, NOT(ISBLANK(B4)))</formula>
    </cfRule>
    <cfRule type="expression" dxfId="53" priority="34">
      <formula>AND(CELL("защита", B4)=0, ISBLANK(B4))</formula>
    </cfRule>
    <cfRule type="expression" dxfId="52" priority="35">
      <formula>CELL("защита", B4)=0</formula>
    </cfRule>
  </conditionalFormatting>
  <conditionalFormatting sqref="D4">
    <cfRule type="expression" dxfId="51" priority="12">
      <formula>AND(CELL("защита", D4)=0, NOT(ISBLANK(D4)))</formula>
    </cfRule>
    <cfRule type="expression" dxfId="50" priority="13">
      <formula>AND(CELL("защита", D4)=0, ISBLANK(D4))</formula>
    </cfRule>
    <cfRule type="expression" dxfId="49" priority="14">
      <formula>CELL("защита", D4)=0</formula>
    </cfRule>
  </conditionalFormatting>
  <conditionalFormatting sqref="D5">
    <cfRule type="expression" dxfId="48" priority="27">
      <formula>AND(CELL("защита", D5)=0, NOT(ISBLANK(D5)))</formula>
    </cfRule>
    <cfRule type="expression" dxfId="47" priority="28">
      <formula>AND(CELL("защита", D5)=0, ISBLANK(D5))</formula>
    </cfRule>
    <cfRule type="expression" dxfId="46" priority="29">
      <formula>CELL("защита", D5)=0</formula>
    </cfRule>
  </conditionalFormatting>
  <conditionalFormatting sqref="D7">
    <cfRule type="expression" dxfId="45" priority="21">
      <formula>AND(CELL("защита", D7)=0, NOT(ISBLANK(D7)))</formula>
    </cfRule>
    <cfRule type="expression" dxfId="44" priority="22">
      <formula>AND(CELL("защита", D7)=0, ISBLANK(D7))</formula>
    </cfRule>
    <cfRule type="expression" dxfId="43" priority="23">
      <formula>CELL("защита", D7)=0</formula>
    </cfRule>
  </conditionalFormatting>
  <conditionalFormatting sqref="D8">
    <cfRule type="expression" dxfId="42" priority="18">
      <formula>AND(CELL("защита", D8)=0, NOT(ISBLANK(D8)))</formula>
    </cfRule>
    <cfRule type="expression" dxfId="41" priority="19">
      <formula>AND(CELL("защита", D8)=0, ISBLANK(D8))</formula>
    </cfRule>
    <cfRule type="expression" dxfId="40" priority="20">
      <formula>CELL("защита", D8)=0</formula>
    </cfRule>
  </conditionalFormatting>
  <conditionalFormatting sqref="D3">
    <cfRule type="expression" dxfId="39" priority="15">
      <formula>AND(CELL("защита", D3)=0, NOT(ISBLANK(D3)))</formula>
    </cfRule>
    <cfRule type="expression" dxfId="38" priority="16">
      <formula>AND(CELL("защита", D3)=0, ISBLANK(D3))</formula>
    </cfRule>
    <cfRule type="expression" dxfId="37" priority="17">
      <formula>CELL("защита", D3)=0</formula>
    </cfRule>
  </conditionalFormatting>
  <conditionalFormatting sqref="B6:C6">
    <cfRule type="expression" dxfId="36" priority="9">
      <formula>AND(CELL("защита", B6)=0, NOT(ISBLANK(B6)))</formula>
    </cfRule>
    <cfRule type="expression" dxfId="35" priority="10">
      <formula>AND(CELL("защита", B6)=0, ISBLANK(B6))</formula>
    </cfRule>
    <cfRule type="expression" dxfId="34" priority="11">
      <formula>CELL("защита", B6)=0</formula>
    </cfRule>
  </conditionalFormatting>
  <conditionalFormatting sqref="D6">
    <cfRule type="expression" dxfId="33" priority="6">
      <formula>AND(CELL("защита", D6)=0, NOT(ISBLANK(D6)))</formula>
    </cfRule>
    <cfRule type="expression" dxfId="32" priority="7">
      <formula>AND(CELL("защита", D6)=0, ISBLANK(D6))</formula>
    </cfRule>
    <cfRule type="expression" dxfId="31" priority="8">
      <formula>CELL("защита", D6)=0</formula>
    </cfRule>
  </conditionalFormatting>
  <conditionalFormatting sqref="B1:C1">
    <cfRule type="expression" dxfId="30" priority="1">
      <formula>AND(CELL("защита", B1)=0, NOT(ISBLANK(B1)))</formula>
    </cfRule>
    <cfRule type="expression" dxfId="29" priority="2">
      <formula>AND(CELL("защита", B1)=0, ISBLANK(B1))</formula>
    </cfRule>
    <cfRule type="expression" dxfId="28" priority="3">
      <formula>CELL("защита", B1)=0</formula>
    </cfRule>
  </conditionalFormatting>
  <conditionalFormatting sqref="B1:C1">
    <cfRule type="expression" dxfId="27" priority="4">
      <formula>AND(CELL("защита", B1)=0, ISBLANK(B1))</formula>
    </cfRule>
    <cfRule type="expression" dxfId="26"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xr:uid="{00000000-0002-0000-0700-000000000000}"/>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xr:uid="{00000000-0002-0000-0700-000001000000}">
      <formula1>AND(ISNUMBER(VALUE(D7)), OR(LEN(D7)=10, LEN(D7)=12))</formula1>
    </dataValidation>
    <dataValidation type="custom" errorStyle="warning" operator="equal" allowBlank="1" showInputMessage="1" showErrorMessage="1" error="КПП — 9 цифр" prompt="КПП — 9 цифр" sqref="D8" xr:uid="{00000000-0002-0000-0700-000002000000}">
      <formula1>AND(ISNUMBER(VALUE(D8)), LEN(D8)=9)</formula1>
    </dataValidation>
  </dataValidations>
  <pageMargins left="0.25" right="0.25" top="0.75" bottom="0.75" header="0.3" footer="0.3"/>
  <pageSetup paperSize="9" scale="7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32"/>
  <sheetViews>
    <sheetView showGridLines="0" view="pageBreakPreview" zoomScale="90" zoomScaleNormal="100" zoomScaleSheetLayoutView="90" workbookViewId="0">
      <pane ySplit="4" topLeftCell="A17" activePane="bottomLeft" state="frozen"/>
      <selection pane="bottomLeft" activeCell="J11" sqref="J11"/>
    </sheetView>
  </sheetViews>
  <sheetFormatPr defaultRowHeight="20.25" customHeight="1" x14ac:dyDescent="0.25"/>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x14ac:dyDescent="0.25">
      <c r="A1" s="61"/>
      <c r="B1" s="281" t="s">
        <v>352</v>
      </c>
      <c r="C1" s="281"/>
      <c r="D1" s="62"/>
      <c r="E1" s="62"/>
      <c r="F1" s="63"/>
      <c r="G1" s="64"/>
      <c r="H1" s="64"/>
      <c r="I1" s="64"/>
      <c r="J1" s="64"/>
      <c r="K1" s="64"/>
    </row>
    <row r="2" spans="1:11" ht="21.75" customHeight="1" x14ac:dyDescent="0.25">
      <c r="A2" s="61"/>
      <c r="B2" s="121" t="s">
        <v>316</v>
      </c>
      <c r="C2" s="120"/>
      <c r="D2" s="62"/>
      <c r="E2" s="62"/>
      <c r="F2" s="63"/>
      <c r="G2" s="64"/>
      <c r="H2" s="64"/>
      <c r="I2" s="64"/>
      <c r="J2" s="64"/>
      <c r="K2" s="64"/>
    </row>
    <row r="3" spans="1:11" ht="24.75" customHeight="1" x14ac:dyDescent="0.25">
      <c r="A3" s="61"/>
      <c r="B3" s="101" t="str">
        <f>'Коммерческое предложение'!B3:C3</f>
        <v>№ закупки</v>
      </c>
      <c r="C3" s="100"/>
      <c r="D3" s="111" t="s">
        <v>372</v>
      </c>
      <c r="E3" s="135"/>
      <c r="F3" s="63"/>
      <c r="G3" s="64"/>
      <c r="H3" s="64"/>
      <c r="I3" s="64"/>
      <c r="J3" s="64"/>
      <c r="K3" s="64"/>
    </row>
    <row r="4" spans="1:11" ht="38.25" customHeight="1" x14ac:dyDescent="0.25">
      <c r="A4" s="61"/>
      <c r="B4" s="101" t="str">
        <f>'Коммерческое предложение'!B4:C4</f>
        <v>Предмет договора</v>
      </c>
      <c r="C4" s="100"/>
      <c r="D4" s="279">
        <f>Заявка!F11</f>
        <v>0</v>
      </c>
      <c r="E4" s="279"/>
      <c r="F4" s="279"/>
      <c r="G4" s="64"/>
      <c r="H4" s="64"/>
      <c r="I4" s="64"/>
      <c r="J4" s="64"/>
      <c r="K4" s="64"/>
    </row>
    <row r="5" spans="1:11" ht="21.75" customHeight="1" x14ac:dyDescent="0.25">
      <c r="A5" s="285"/>
      <c r="B5" s="285"/>
      <c r="C5" s="285"/>
      <c r="D5" s="62"/>
      <c r="E5" s="62"/>
      <c r="F5" s="63"/>
      <c r="G5" s="64"/>
      <c r="H5" s="64"/>
      <c r="I5" s="64"/>
      <c r="J5" s="64"/>
      <c r="K5" s="64"/>
    </row>
    <row r="6" spans="1:11" ht="21.75" customHeight="1" x14ac:dyDescent="0.25">
      <c r="A6" s="61"/>
      <c r="B6" s="282" t="str">
        <f>'Коммерческое предложение'!B6:C6</f>
        <v>Наименование участника закупки</v>
      </c>
      <c r="C6" s="283"/>
      <c r="D6" s="109"/>
      <c r="E6" s="62"/>
      <c r="F6" s="63"/>
      <c r="G6" s="64"/>
      <c r="H6" s="64"/>
      <c r="I6" s="64"/>
      <c r="J6" s="64"/>
      <c r="K6" s="64"/>
    </row>
    <row r="7" spans="1:11" ht="21.75" customHeight="1" x14ac:dyDescent="0.25">
      <c r="A7" s="61"/>
      <c r="B7" s="282" t="s">
        <v>331</v>
      </c>
      <c r="C7" s="282"/>
      <c r="D7" s="109"/>
      <c r="E7" s="62"/>
      <c r="F7" s="63"/>
      <c r="G7" s="64"/>
      <c r="H7" s="64"/>
      <c r="I7" s="64"/>
      <c r="J7" s="64"/>
      <c r="K7" s="64"/>
    </row>
    <row r="8" spans="1:11" ht="21.75" customHeight="1" x14ac:dyDescent="0.25">
      <c r="A8" s="61"/>
      <c r="B8" s="282" t="s">
        <v>332</v>
      </c>
      <c r="C8" s="282"/>
      <c r="D8" s="109"/>
      <c r="E8" s="62"/>
      <c r="F8" s="63"/>
      <c r="G8" s="64"/>
      <c r="H8" s="64"/>
      <c r="I8" s="64"/>
      <c r="J8" s="64"/>
      <c r="K8" s="64"/>
    </row>
    <row r="9" spans="1:11" s="113" customFormat="1" ht="35.25" customHeight="1" x14ac:dyDescent="0.25">
      <c r="A9" s="116"/>
      <c r="B9" s="117" t="s">
        <v>2</v>
      </c>
      <c r="C9" s="65" t="s">
        <v>264</v>
      </c>
      <c r="D9" s="65" t="s">
        <v>317</v>
      </c>
      <c r="E9" s="65" t="s">
        <v>318</v>
      </c>
      <c r="F9" s="65" t="s">
        <v>319</v>
      </c>
    </row>
    <row r="10" spans="1:11" ht="38.25" x14ac:dyDescent="0.25">
      <c r="A10" s="66"/>
      <c r="B10" s="118">
        <v>1</v>
      </c>
      <c r="C10" s="67" t="s">
        <v>267</v>
      </c>
      <c r="D10" s="68" t="s">
        <v>287</v>
      </c>
      <c r="E10" s="68"/>
      <c r="F10" s="69" t="s">
        <v>320</v>
      </c>
    </row>
    <row r="11" spans="1:11" ht="76.5" x14ac:dyDescent="0.25">
      <c r="A11" s="66"/>
      <c r="B11" s="118">
        <v>2</v>
      </c>
      <c r="C11" s="67" t="s">
        <v>268</v>
      </c>
      <c r="D11" s="68" t="s">
        <v>371</v>
      </c>
      <c r="E11" s="68"/>
      <c r="F11" s="69" t="s">
        <v>321</v>
      </c>
    </row>
    <row r="12" spans="1:11" ht="51" x14ac:dyDescent="0.25">
      <c r="A12" s="66"/>
      <c r="B12" s="118">
        <v>3</v>
      </c>
      <c r="C12" s="67" t="s">
        <v>269</v>
      </c>
      <c r="D12" s="68" t="s">
        <v>292</v>
      </c>
      <c r="E12" s="68"/>
      <c r="F12" s="69" t="s">
        <v>321</v>
      </c>
    </row>
    <row r="13" spans="1:11" ht="76.5" x14ac:dyDescent="0.25">
      <c r="A13" s="66"/>
      <c r="B13" s="118">
        <v>4</v>
      </c>
      <c r="C13" s="67" t="s">
        <v>289</v>
      </c>
      <c r="D13" s="68" t="s">
        <v>293</v>
      </c>
      <c r="E13" s="68"/>
      <c r="F13" s="69" t="s">
        <v>321</v>
      </c>
    </row>
    <row r="14" spans="1:11" ht="63.75" x14ac:dyDescent="0.25">
      <c r="A14" s="66"/>
      <c r="B14" s="118">
        <v>5</v>
      </c>
      <c r="C14" s="67" t="s">
        <v>290</v>
      </c>
      <c r="D14" s="68" t="s">
        <v>294</v>
      </c>
      <c r="E14" s="68"/>
      <c r="F14" s="69" t="s">
        <v>321</v>
      </c>
    </row>
    <row r="15" spans="1:11" ht="51" x14ac:dyDescent="0.25">
      <c r="A15" s="66"/>
      <c r="B15" s="118">
        <v>6</v>
      </c>
      <c r="C15" s="67" t="s">
        <v>291</v>
      </c>
      <c r="D15" s="68" t="s">
        <v>295</v>
      </c>
      <c r="E15" s="68"/>
      <c r="F15" s="69" t="s">
        <v>321</v>
      </c>
    </row>
    <row r="16" spans="1:11" ht="89.25" x14ac:dyDescent="0.25">
      <c r="A16" s="66"/>
      <c r="B16" s="118">
        <v>7</v>
      </c>
      <c r="C16" s="67" t="s">
        <v>296</v>
      </c>
      <c r="D16" s="68"/>
      <c r="E16" s="68"/>
      <c r="F16" s="69" t="s">
        <v>322</v>
      </c>
    </row>
    <row r="17" spans="1:6" ht="102" x14ac:dyDescent="0.25">
      <c r="A17" s="66"/>
      <c r="B17" s="118">
        <v>8</v>
      </c>
      <c r="C17" s="67" t="s">
        <v>270</v>
      </c>
      <c r="D17" s="68" t="s">
        <v>297</v>
      </c>
      <c r="E17" s="68"/>
      <c r="F17" s="69" t="s">
        <v>321</v>
      </c>
    </row>
    <row r="18" spans="1:6" ht="102" x14ac:dyDescent="0.25">
      <c r="A18" s="66"/>
      <c r="B18" s="118">
        <v>9</v>
      </c>
      <c r="C18" s="67" t="s">
        <v>298</v>
      </c>
      <c r="D18" s="68"/>
      <c r="E18" s="70"/>
      <c r="F18" s="69" t="s">
        <v>323</v>
      </c>
    </row>
    <row r="19" spans="1:6" ht="25.5" x14ac:dyDescent="0.25">
      <c r="A19" s="66"/>
      <c r="B19" s="118">
        <v>10</v>
      </c>
      <c r="C19" s="67" t="s">
        <v>299</v>
      </c>
      <c r="D19" s="68" t="s">
        <v>300</v>
      </c>
      <c r="E19" s="68"/>
      <c r="F19" s="69" t="s">
        <v>324</v>
      </c>
    </row>
    <row r="20" spans="1:6" ht="153" x14ac:dyDescent="0.25">
      <c r="A20" s="66"/>
      <c r="B20" s="119">
        <v>11</v>
      </c>
      <c r="C20" s="67" t="s">
        <v>301</v>
      </c>
      <c r="D20" s="68" t="s">
        <v>302</v>
      </c>
      <c r="E20" s="68"/>
      <c r="F20" s="69" t="s">
        <v>325</v>
      </c>
    </row>
    <row r="21" spans="1:6" ht="15" x14ac:dyDescent="0.25">
      <c r="A21" s="66"/>
      <c r="B21" s="117">
        <v>12</v>
      </c>
      <c r="C21" s="67" t="s">
        <v>303</v>
      </c>
      <c r="D21" s="99">
        <f>Протодокументация!E27</f>
        <v>0</v>
      </c>
      <c r="E21" s="71"/>
      <c r="F21" s="69" t="s">
        <v>356</v>
      </c>
    </row>
    <row r="22" spans="1:6" ht="38.25" x14ac:dyDescent="0.25">
      <c r="A22" s="66"/>
      <c r="B22" s="117">
        <v>13</v>
      </c>
      <c r="C22" s="67" t="s">
        <v>304</v>
      </c>
      <c r="D22" s="99">
        <f>Протодокументация!E28</f>
        <v>0</v>
      </c>
      <c r="E22" s="71"/>
      <c r="F22" s="69" t="s">
        <v>357</v>
      </c>
    </row>
    <row r="23" spans="1:6" ht="51" x14ac:dyDescent="0.25">
      <c r="A23" s="66"/>
      <c r="B23" s="118">
        <v>14</v>
      </c>
      <c r="C23" s="72" t="s">
        <v>305</v>
      </c>
      <c r="D23" s="68" t="s">
        <v>308</v>
      </c>
      <c r="E23" s="68"/>
      <c r="F23" s="69" t="s">
        <v>326</v>
      </c>
    </row>
    <row r="24" spans="1:6" ht="25.5" x14ac:dyDescent="0.25">
      <c r="A24" s="66"/>
      <c r="B24" s="119">
        <v>15</v>
      </c>
      <c r="C24" s="73" t="s">
        <v>306</v>
      </c>
      <c r="D24" s="68" t="s">
        <v>309</v>
      </c>
      <c r="E24" s="70"/>
      <c r="F24" s="69" t="s">
        <v>323</v>
      </c>
    </row>
    <row r="25" spans="1:6" ht="178.5" x14ac:dyDescent="0.25">
      <c r="A25" s="66"/>
      <c r="B25" s="119">
        <v>16</v>
      </c>
      <c r="C25" s="74" t="s">
        <v>307</v>
      </c>
      <c r="D25" s="68" t="s">
        <v>310</v>
      </c>
      <c r="E25" s="70"/>
      <c r="F25" s="69" t="s">
        <v>327</v>
      </c>
    </row>
    <row r="26" spans="1:6" ht="15" x14ac:dyDescent="0.25">
      <c r="A26" s="66"/>
      <c r="B26" s="118">
        <v>17</v>
      </c>
      <c r="C26" s="72" t="s">
        <v>311</v>
      </c>
      <c r="D26" s="68"/>
      <c r="E26" s="68"/>
      <c r="F26" s="69" t="s">
        <v>328</v>
      </c>
    </row>
    <row r="27" spans="1:6" ht="38.25" x14ac:dyDescent="0.25">
      <c r="A27" s="66"/>
      <c r="B27" s="118">
        <v>18</v>
      </c>
      <c r="C27" s="72" t="s">
        <v>312</v>
      </c>
      <c r="D27" s="68" t="s">
        <v>313</v>
      </c>
      <c r="E27" s="68"/>
      <c r="F27" s="69" t="s">
        <v>329</v>
      </c>
    </row>
    <row r="28" spans="1:6" ht="20.25" hidden="1" customHeight="1" x14ac:dyDescent="0.25"/>
    <row r="29" spans="1:6" ht="20.25" hidden="1" customHeight="1" x14ac:dyDescent="0.25"/>
    <row r="30" spans="1:6" ht="20.25" hidden="1" customHeight="1" x14ac:dyDescent="0.25"/>
    <row r="31" spans="1:6" ht="20.25" hidden="1" customHeight="1" x14ac:dyDescent="0.25">
      <c r="C31" s="93"/>
      <c r="E31" s="93"/>
      <c r="F31" s="98"/>
    </row>
    <row r="32" spans="1:6" ht="20.25" hidden="1" customHeight="1" x14ac:dyDescent="0.25">
      <c r="C32" s="102" t="s">
        <v>353</v>
      </c>
      <c r="E32" s="284" t="s">
        <v>354</v>
      </c>
      <c r="F32" s="284"/>
    </row>
  </sheetData>
  <sheetProtection sheet="1" formatRows="0"/>
  <mergeCells count="7">
    <mergeCell ref="B1:C1"/>
    <mergeCell ref="B6:C6"/>
    <mergeCell ref="B7:C7"/>
    <mergeCell ref="B8:C8"/>
    <mergeCell ref="E32:F32"/>
    <mergeCell ref="A5:C5"/>
    <mergeCell ref="D4:F4"/>
  </mergeCells>
  <conditionalFormatting sqref="B1:C4 B6:B8">
    <cfRule type="expression" dxfId="25" priority="17">
      <formula>AND(CELL("защита", B1)=0, NOT(ISBLANK(B1)))</formula>
    </cfRule>
    <cfRule type="expression" dxfId="24" priority="18">
      <formula>AND(CELL("защита", B1)=0, ISBLANK(B1))</formula>
    </cfRule>
    <cfRule type="expression" dxfId="23" priority="19">
      <formula>CELL("защита", B1)=0</formula>
    </cfRule>
  </conditionalFormatting>
  <conditionalFormatting sqref="A6:B8 A5 D5:E5 A1:E2 A9:E27 A3:C4 E6:E8">
    <cfRule type="expression" dxfId="22" priority="20">
      <formula>AND(CELL("защита", A1)=0, ISBLANK(A1))</formula>
    </cfRule>
    <cfRule type="expression" dxfId="21" priority="21">
      <formula>AND(CELL("защита", A1)=0, NOT(ISBLANK(A1)))</formula>
    </cfRule>
  </conditionalFormatting>
  <conditionalFormatting sqref="D4">
    <cfRule type="expression" dxfId="20" priority="10">
      <formula>AND(CELL("защита", D4)=0, NOT(ISBLANK(D4)))</formula>
    </cfRule>
    <cfRule type="expression" dxfId="19" priority="11">
      <formula>AND(CELL("защита", D4)=0, ISBLANK(D4))</formula>
    </cfRule>
    <cfRule type="expression" dxfId="18" priority="12">
      <formula>CELL("защита", D4)=0</formula>
    </cfRule>
  </conditionalFormatting>
  <conditionalFormatting sqref="D3">
    <cfRule type="expression" dxfId="17" priority="13">
      <formula>AND(CELL("защита", D3)=0, NOT(ISBLANK(D3)))</formula>
    </cfRule>
    <cfRule type="expression" dxfId="16" priority="14">
      <formula>AND(CELL("защита", D3)=0, ISBLANK(D3))</formula>
    </cfRule>
    <cfRule type="expression" dxfId="15" priority="15">
      <formula>CELL("защита", D3)=0</formula>
    </cfRule>
  </conditionalFormatting>
  <conditionalFormatting sqref="D7">
    <cfRule type="expression" dxfId="14" priority="7">
      <formula>AND(CELL("защита", D7)=0, NOT(ISBLANK(D7)))</formula>
    </cfRule>
    <cfRule type="expression" dxfId="13" priority="8">
      <formula>AND(CELL("защита", D7)=0, ISBLANK(D7))</formula>
    </cfRule>
    <cfRule type="expression" dxfId="12" priority="9">
      <formula>CELL("защита", D7)=0</formula>
    </cfRule>
  </conditionalFormatting>
  <conditionalFormatting sqref="D8">
    <cfRule type="expression" dxfId="11" priority="4">
      <formula>AND(CELL("защита", D8)=0, NOT(ISBLANK(D8)))</formula>
    </cfRule>
    <cfRule type="expression" dxfId="10" priority="5">
      <formula>AND(CELL("защита", D8)=0, ISBLANK(D8))</formula>
    </cfRule>
    <cfRule type="expression" dxfId="9" priority="6">
      <formula>CELL("защита", D8)=0</formula>
    </cfRule>
  </conditionalFormatting>
  <conditionalFormatting sqref="D6">
    <cfRule type="expression" dxfId="8" priority="1">
      <formula>AND(CELL("защита", D6)=0, NOT(ISBLANK(D6)))</formula>
    </cfRule>
    <cfRule type="expression" dxfId="7" priority="2">
      <formula>AND(CELL("защита", D6)=0, ISBLANK(D6))</formula>
    </cfRule>
    <cfRule type="expression" dxfId="6"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xr:uid="{00000000-0002-0000-0800-000000000000}"/>
    <dataValidation type="list" allowBlank="1" showInputMessage="1" showErrorMessage="1" sqref="E10:E27" xr:uid="{00000000-0002-0000-0800-000001000000}">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xr:uid="{00000000-0002-0000-0800-000002000000}"/>
    <dataValidation type="list" allowBlank="1" showInputMessage="1" showErrorMessage="1" sqref="D16" xr:uid="{00000000-0002-0000-0800-000003000000}">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xr:uid="{00000000-0002-0000-0800-000004000000}"/>
    <dataValidation type="custom" errorStyle="warning" operator="equal" allowBlank="1" showInputMessage="1" showErrorMessage="1" error="КПП — 9 цифр" prompt="КПП — 9 цифр" sqref="D8" xr:uid="{00000000-0002-0000-0800-000005000000}">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xr:uid="{00000000-0002-0000-0800-000006000000}">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Заявка!$L24="Не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g E A A B Q S w M E F A A C A A g A y F B 7 U 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y F B 7 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Q e 1 E P 3 M p p z w E A A L g D A A A T A B w A R m 9 y b X V s Y X M v U 2 V j d G l v b j E u b S C i G A A o o B Q A A A A A A A A A A A A A A A A A A A A A A A A A A A C d k d 9 q E 0 E U x u 8 D e Y d h v N n A G A g U E U s u S q t Y W k o x A S + y o U y T K Q 2 d n Z G d i a S E Q F s s C r n x H x o K N U p f I F q j 0 Z r 6 C m d e w S f x z H Z L U 0 t E u 7 C 7 A + e c 7 / d 9 Z 4 y o 2 Y Z W p H T 2 L 8 x m M 9 m M 2 e S x q B N 4 C w P 4 j u 9 X 9 x R G e B q R I p H C Z j M E H + i 5 X b c H p 1 g b + y r W 7 r Z q Q u Y f 6 n h r X e u t 4 F 5 D i v y 8 V l Y o a w K 6 c i d c 0 D U T o u x z O I A j 6 O O 3 F 8 I 7 e A l 9 A q / g Y A 1 e w w f o h z M E X n g s D A h 8 x s M Y x q 7 r 9 k N 4 D 0 M Y e q z b u Q m f X B c + I n / H d a d X 8 i 1 p W j T H i G p K y Y i N m y L H 0 g B X 4 q 2 V N o W w G O T P b O 3 K o h V R k V 4 d o W y p o e p F m k z S a q e y w C 2 v p o Q b F D O e e j v u G f p L Y s C Q + G B w j I U T X 0 x U k F n m 6 7 i u 1 V h H 2 o r 7 g t d F b I J p H h m p p J 1 z U p Z q X P L Y F H 2 4 a u 6 C 3 U P Q j 4 R 7 z v 5 G M N U I f l 7 w y j F X Z k P H 0 b y W z U i V t x 8 J E / y 7 b 9 Z u 0 1 9 P 3 l B G F p W 9 N Z P 3 8 x 1 G 2 h Q O s X e U 4 n 3 3 I N l k K j K Z a I D D F s e I F S 3 b 6 U z 4 P 0 o u / 2 T S g d f 4 k i q d 3 T a K X 1 r g A x H p x 2 K Z G 7 s S / H 0 H r H D 7 e r D C V N r / O G a F X D b T U N c z M P s b U E s B A i 0 A F A A C A A g A y F B 7 U T r X j X y n A A A A + A A A A B I A A A A A A A A A A A A A A A A A A A A A A E N v b m Z p Z y 9 Q Y W N r Y W d l L n h t b F B L A Q I t A B Q A A g A I A M h Q e 1 E P y u m r p A A A A O k A A A A T A A A A A A A A A A A A A A A A A P M A A A B b Q 2 9 u d G V u d F 9 U e X B l c 1 0 u e G 1 s U E s B A i 0 A F A A C A A g A y F B 7 U Q / c y m n P A Q A A u A M A A B M A A A A A A A A A A A A A A A A A 5 A E A A E Z v c m 1 1 b G F z L 1 N l Y 3 R p b 2 4 x L m 1 Q S w U G A A A A A A M A A w D C A A A A A A 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Q 8 A A A A A A A D b D 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J U Q w J T k 3 J U Q w J U I w J U Q w J U J B J U Q w J U I w J U Q w J U I 3 J U Q x J T g 3 J U Q w J U I 4 J U Q w J U J B J U Q w J U I 4 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0 J f Q s N C 6 0 L D Q t 9 G H 0 L j Q u t C 4 I i A v P j x F b n R y e S B U e X B l P S J G a W x s Z W R D b 2 1 w b G V 0 Z V J l c 3 V s d F R v V 2 9 y a 3 N o Z W V 0 I i B W Y W x 1 Z T 0 i b D E i I C 8 + P E V u d H J 5 I F R 5 c G U 9 I l J l Y 2 9 2 Z X J 5 V G F y Z 2 V 0 U 2 h l Z X Q i I F Z h b H V l P S J z 0 J v Q u N G B 0 Y I y I i A v P j x F b n R y e S B U e X B l P S J S Z W N v d m V y e V R h c m d l d E N v b H V t b i I g V m F s d W U 9 I m w x I i A v P j x F b n R y e S B U e X B l P S J S Z W N v d m V y e V R h c m d l d F J v d y I g V m F s d W U 9 I m w x I i A v P j x F b n R y e S B U e X B l P S J S Z W x h d G l v b n N o a X B J b m Z v Q 2 9 u d G F p b m V y I i B W Y W x 1 Z T 0 i c 3 s m c X V v d D t j b 2 x 1 b W 5 D b 3 V u d C Z x d W 9 0 O z o y L C Z x d W 9 0 O 2 t l e U N v b H V t b k 5 h b W V z J n F 1 b 3 Q 7 O l t d L C Z x d W 9 0 O 3 F 1 Z X J 5 U m V s Y X R p b 2 5 z a G l w c y Z x d W 9 0 O z p b X S w m c X V v d D t j 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Q 2 9 s d W 1 u Q 2 9 1 b n Q m c X V v d D s 6 M i w m c X V v d D t L Z X l D b 2 x 1 b W 5 O Y W 1 l c y Z x d W 9 0 O z p b X S w m c X V v d D t D 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U m V s Y X R p b 2 5 z a G l w S W 5 m b y Z x d W 9 0 O z p b X X 0 i I C 8 + P E V u d H J 5 I F R 5 c G U 9 I k Z p b G x T d G F 0 d X M i I F Z h b H V l P S J z Q 2 9 t c G x l d G U i I C 8 + P E V u d H J 5 I F R 5 c G U 9 I k Z p b G x D b 2 x 1 b W 5 O Y W 1 l c y I g V m F s d W U 9 I n N b J n F 1 b 3 Q 7 4 o S W J n F 1 b 3 Q 7 L C Z x d W 9 0 O 9 C d 0 L D Q u N C 8 0 L X Q v d C + 0 L L Q s N C 9 0 L j Q t S D Q t 9 C w 0 L r Q s N C 3 0 Y f Q u N C 6 0 L A m c X V v d D t d I i A v P j x F b n R y e S B U e X B l P S J G a W x s Q 2 9 s d W 1 u V H l w Z X M i I F Z h b H V l P S J z Q X d Z P S I g L z 4 8 R W 5 0 c n k g V H l w Z T 0 i R m l s b E x h c 3 R V c G R h d G V k I i B W Y W x 1 Z T 0 i Z D I w M j A t M T E t M j d U M D I 6 M D Y 6 M T c u M D I y M j Q 0 N l o i I C 8 + P E V u d H J 5 I F R 5 c G U 9 I k Z p b G x F c n J v c k N v d W 5 0 I i B W Y W x 1 Z T 0 i b D A i I C 8 + P E V u d H J 5 I F R 5 c G U 9 I k Z p b G x F c n J v c k N v Z G U i I F Z h b H V l P S J z V W 5 r b m 9 3 b i I g L z 4 8 R W 5 0 c n k g V H l w Z T 0 i R m l s b E N v d W 5 0 I i B W Y W x 1 Z T 0 i b D I 1 I i A v P j x F b n R y e S B U e X B l P S J B Z G R l Z F R v R G F 0 Y U 1 v Z G V s I i B W Y W x 1 Z T 0 i b D A i I C 8 + P E V u d H J 5 I F R 5 c G U 9 I k 5 h d m l n Y X R p b 2 5 T d G V w T m F t Z S I g V m F s d W U 9 I n P Q n d C w 0 L L Q u N C z 0 L D R h t C 4 0 Y 8 i I C 8 + P E V u d H J 5 I F R 5 c G U 9 I l F 1 Z X J 5 S U Q i I F Z h b H V l P S J z M T Z l Y m Y w O T c t N 2 Q 2 Z i 0 0 Y j Q 0 L T g 1 Y z Y t Y W Q w Z j Z i Y m Z i M D E 3 I i A v P j w v U 3 R h Y m x l R W 5 0 c m l l c z 4 8 L 0 l 0 Z W 0 + P E l 0 Z W 0 + P E l 0 Z W 1 M b 2 N h d G l v b j 4 8 S X R l b V R 5 c G U + R m 9 y b X V s Y T w v S X R l b V R 5 c G U + P E l 0 Z W 1 Q Y X R o P l N l Y 3 R p b 2 4 x L y V E M C U 5 N y V E M C V C M C V E M C V C Q S V E M C V C M C V E M C V C N y V E M S U 4 N y V E M C V C O C V E M C V C Q S V E M C V C O C 8 l R D A l O T g l R D E l O D E l R D E l O D I l R D A l Q k U l R D E l O D c l R D A l Q k Q l R D A l Q j g l R D A l Q k E 8 L 0 l 0 Z W 1 Q Y X R o P j w v S X R l b U x v Y 2 F 0 a W 9 u P j x T d G F i b G V F b n R y a W V z I C 8 + P C 9 J d G V t P j x J d G V t P j x J d G V t T G 9 j Y X R p b 2 4 + P E l 0 Z W 1 U e X B l P k Z v c m 1 1 b G E 8 L 0 l 0 Z W 1 U e X B l P j x J d G V t U G F 0 a D 5 T Z W N 0 a W 9 u M S 8 l R D A l O T c l R D A l Q j A l R D A l Q k E l R D A l Q j A l R D A l Q j c l R D E l O D c l R D A l Q j g l R D A l Q k E l R D A l Q j g v J U Q w J T k 3 J U Q w J U I w J U Q w J U J B J U Q w J U I w J U Q w J U I 3 J U Q x J T g 3 J U Q w J U I 4 J U Q w J U J B J U Q w J U I 4 X 1 N o Z W V 0 P C 9 J d G V t U G F 0 a D 4 8 L 0 l 0 Z W 1 M b 2 N h d G l v b j 4 8 U 3 R h Y m x l R W 5 0 c m l l c y A v P j w v S X R l b T 4 8 S X R l b T 4 8 S X R l b U x v Y 2 F 0 a W 9 u P j x J d G V t V H l w Z T 5 G b 3 J t d W x h P C 9 J d G V t V H l w Z T 4 8 S X R l b V B h d G g + U 2 V j d G l v b j E v J U Q w J T k 3 J U Q w J U I w J U Q w J U J B J U Q w J U I w J U Q w J U I 3 J U Q x J T g 3 J U Q w J U I 4 J U Q w J U J B J U Q w J U I 4 L y V E M C U 5 R i V E M C V C R S V E M C V C M i V E M S U 4 Q i V E M S U 4 O C V E M C V C N S V E M C V C R C V E M C V C R C V E M S U 4 Q i V E M C V C N S U y M C V E M C V C N y V E M C V C M C V E M C V C M y V E M C V C R S V E M C V C Q i V E M C V C R S V E M C V C M i V E M C V C Q S V E M C V C O D w v S X R l b V B h d G g + P C 9 J d G V t T G 9 j Y X R p b 2 4 + P F N 0 Y W J s Z U V u d H J p Z X M g L z 4 8 L 0 l 0 Z W 0 + P E l 0 Z W 0 + P E l 0 Z W 1 M b 2 N h d G l v b j 4 8 S X R l b V R 5 c G U + R m 9 y b X V s Y T w v S X R l b V R 5 c G U + P E l 0 Z W 1 Q Y X R o P l N l Y 3 R p b 2 4 x L y V E M C U 5 N y V E M C V C M C V E M C V C Q S V E M C V C M C V E M C V C N y V E M S U 4 N y V E M C V C O C V E M C V C Q S V E M C V C O C 8 l R D A l O T g l R D A l Q j c l R D A l Q k M l R D A l Q j U l R D A l Q k Q l R D A l Q j U l R D A l Q k Q l R D A l Q k Q l R D E l O E I l R D A l Q j k l M j A l R D E l O D I l R D A l Q j g l R D A l Q k Y 8 L 0 l 0 Z W 1 Q Y X R o P j w v S X R l b U x v Y 2 F 0 a W 9 u P j x T d G F i b G V F b n R y a W V z I C 8 + P C 9 J d G V t P j x J d G V t P j x J d G V t T G 9 j Y X R p b 2 4 + P E l 0 Z W 1 U e X B l P k Z v c m 1 1 b G E 8 L 0 l 0 Z W 1 U e X B l P j x J d G V t U G F 0 a D 5 T Z W N 0 a W 9 u M S 8 l R D A l O T c l R D A l Q j A l R D A l Q k E l R D A l Q j A l R D A l Q j c l R D E l O D c l R D A l Q j g l R D A l Q k E l R D A l Q j g v J U Q w J U E z J U Q w J U I 0 J U Q w J U I w J U Q w J U J C J U Q w J U I 1 J U Q w J U J E J U Q w J U J E J U Q x J T h C J U Q w J U I 1 J T I w J U Q w J U J E J U Q w J U I 4 J U Q w J U I 2 J U Q w J U J E J U Q w J U I 4 J U Q w J U I 1 J T I w J U Q x J T g x J U Q x J T g y J U Q x J T g w J U Q w J U J F J U Q w J U J B J U Q w J U I 4 P C 9 J d G V t U G F 0 a D 4 8 L 0 l 0 Z W 1 M b 2 N h d G l v b j 4 8 U 3 R h Y m x l R W 5 0 c m l l c y A v P j w v S X R l b T 4 8 S X R l b T 4 8 S X R l b U x v Y 2 F 0 a W 9 u P j x J d G V t V H l w Z T 5 G b 3 J t d W x h P C 9 J d G V t V H l w Z T 4 8 S X R l b V B h d G g + U 2 V j d G l v b j E v J U Q w J T k 3 J U Q w J U I w J U Q w J U J B J U Q w J U I w J U Q w J U I 3 J U Q x J T g 3 J U Q w J U I 4 J U Q w J U J B J U Q w J U I 4 L y V E M C V B M y V E M C V C N C V E M C V C M C V E M C V C Q i V E M C V C N S V E M C V C R C V E M C V C R C V E M S U 4 Q i V E M C V C N S U y M C V E M C V C R C V E M C V C O C V E M C V C N i V E M C V C R C V E M C V C O C V E M C V C N S U y M C V E M S U 4 M S V E M S U 4 M i V E M S U 4 M C V E M C V C R S V E M C V C Q S V E M C V C O D E 8 L 0 l 0 Z W 1 Q Y X R o P j w v S X R l b U x v Y 2 F 0 a W 9 u P j x T d G F i b G V F b n R y a W V z I C 8 + P C 9 J d G V t P j w v S X R l b X M + P C 9 M b 2 N h b F B h Y 2 t h Z 2 V N Z X R h Z G F 0 Y U Z p b G U + F g A A A F B L B Q Y A A A A A A A A A A A A A A A A A A A A A A A D a A A A A A Q A A A N C M n d 8 B F d E R j H o A w E / C l + s B A A A A + c d f c y 1 y I U i T E V N H z o G g x g A A A A A C A A A A A A A D Z g A A w A A A A B A A A A A 8 7 o J I n C Z u e g H l Y h A w z f A Y A A A A A A S A A A C g A A A A E A A A A G j E b 3 G g U d E O G 7 f L L S 5 d o V p Q A A A A d u 0 I K Z s r S j X j Q 8 c 8 A q R m u k d i H u M 5 j / 6 8 f D a H S 4 Y E Y U t G m n q a 6 G P 2 c t n k d E P e 5 o x G a M K Z C 5 n T 1 l i U l M h 9 i 9 5 S B 3 u r o I M b 0 Q t 7 G d W b 5 z + O x K M U A A A A L g 7 k P s S W W l n e 6 7 p o e s 5 O k x j R m 1 4 = < / D a t a M a s h u p > 
</file>

<file path=customXml/itemProps1.xml><?xml version="1.0" encoding="utf-8"?>
<ds:datastoreItem xmlns:ds="http://schemas.openxmlformats.org/officeDocument/2006/customXml" ds:itemID="{503B788F-42AD-412B-8E05-0CA4C9A10DE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Лист2</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2024-03-01T05:14:53Z</dcterms:modified>
</cp:coreProperties>
</file>