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ЕСЭ-ГГ_ИД\Департамент по ремонту\026. Сметная группа\ПРОВЕРКА ГЭС\УСТЬ-ИЛИМСКАЯ ГЭС\2024\Жуковская А.В\105 Модерн обор АИС Струна-4М\После\"/>
    </mc:Choice>
  </mc:AlternateContent>
  <bookViews>
    <workbookView xWindow="0" yWindow="0" windowWidth="12705" windowHeight="12000"/>
  </bookViews>
  <sheets>
    <sheet name="ЛСР 02-01-01 _СМР _Автоматизаци" sheetId="1" r:id="rId1"/>
  </sheets>
  <definedNames>
    <definedName name="_xlnm.Print_Titles" localSheetId="0">'ЛСР 02-01-01 _СМР _Автоматизаци'!$12:$12</definedName>
    <definedName name="_xlnm.Print_Area" localSheetId="0">'ЛСР 02-01-01 _СМР _Автоматизаци'!$A$1:$E$78</definedName>
  </definedNames>
  <calcPr calcId="162913"/>
</workbook>
</file>

<file path=xl/calcChain.xml><?xml version="1.0" encoding="utf-8"?>
<calcChain xmlns="http://schemas.openxmlformats.org/spreadsheetml/2006/main">
  <c r="D63" i="1" l="1"/>
  <c r="D62" i="1"/>
  <c r="D61" i="1"/>
  <c r="D60" i="1"/>
  <c r="D59" i="1"/>
  <c r="D58" i="1"/>
  <c r="D57" i="1"/>
  <c r="D22" i="1" l="1"/>
  <c r="D21" i="1"/>
  <c r="D20" i="1"/>
  <c r="D50" i="1" l="1"/>
  <c r="D53" i="1" l="1"/>
  <c r="D56" i="1" l="1"/>
  <c r="D55" i="1"/>
  <c r="D38" i="1"/>
  <c r="D19" i="1"/>
  <c r="D18" i="1"/>
  <c r="D17" i="1"/>
  <c r="D16" i="1"/>
  <c r="D15" i="1"/>
</calcChain>
</file>

<file path=xl/sharedStrings.xml><?xml version="1.0" encoding="utf-8"?>
<sst xmlns="http://schemas.openxmlformats.org/spreadsheetml/2006/main" count="145" uniqueCount="89">
  <si>
    <t>Автоматизация системы опроса КИА. Строительно - монтажные работы</t>
  </si>
  <si>
    <t>Модернизация оборудования АИС «Струна-4М» бетонной плотины Усть-Илимской ГЭС</t>
  </si>
  <si>
    <t>№ п/п</t>
  </si>
  <si>
    <t>Наименование</t>
  </si>
  <si>
    <t>Ед. изм.</t>
  </si>
  <si>
    <t>Кол.</t>
  </si>
  <si>
    <t>Примечание</t>
  </si>
  <si>
    <t>Раздел 1. Демонтажные работы</t>
  </si>
  <si>
    <t>шт</t>
  </si>
  <si>
    <t>Раздел 2. Устройство кабельных коммуникаций</t>
  </si>
  <si>
    <t>м</t>
  </si>
  <si>
    <t>шт.</t>
  </si>
  <si>
    <t>Измерение на смонтированном участке волоконно-оптического кабеля в одном направлении с числом волокон: 4</t>
  </si>
  <si>
    <t>измерение</t>
  </si>
  <si>
    <t>Раздел 3. Монтажные работы</t>
  </si>
  <si>
    <t>Терминал "Струна-5"</t>
  </si>
  <si>
    <t>RK 1024 T-Коробка 180х130х77, 24-клеммы, IP66 ( КП)</t>
  </si>
  <si>
    <t>KF 0402 G-Коробка, 104х104х70, 5-пол.кл.0,75-4кв.мм, (7хМ20/М25), серый, PC, УФ, IP67</t>
  </si>
  <si>
    <t>Сальник кабельный с контргайкой и разгрузкой натяжения AKM 16 Hensel</t>
  </si>
  <si>
    <t>1 разделка</t>
  </si>
  <si>
    <t>Коннектор RJ-45 CAT5E не экранированный (RN5RJ45U)</t>
  </si>
  <si>
    <t>Раздел 5. Запасные изделия и материалы</t>
  </si>
  <si>
    <t>УТВЕРЖДАЮ:</t>
  </si>
  <si>
    <t>Директор Филиала ООО "ЕвроСибЭнерго-Гидрогенерация"</t>
  </si>
  <si>
    <t>Усть-Илимская ГЭС</t>
  </si>
  <si>
    <t>______________________ А.А. Карпачёв</t>
  </si>
  <si>
    <t>"____" ________________ 2024 г.</t>
  </si>
  <si>
    <t>Демонтаж коммутационных коробок КП, КФ, клеммных (ответвительных) коробок (IP65)</t>
  </si>
  <si>
    <t>234                         (7+57+170)</t>
  </si>
  <si>
    <t>м труб</t>
  </si>
  <si>
    <t>Монтаж шкафа оптического ШО - 1, 2, 3, 4</t>
  </si>
  <si>
    <t>Анкерный болт с гайкой HNM 8х85</t>
  </si>
  <si>
    <t>Демонтаж терминалов "Струна-4М" (вес 8 кг/ед)</t>
  </si>
  <si>
    <t>Демонтаж блоков РК (вес 12 кг/шт)</t>
  </si>
  <si>
    <t>Демонтаж блоков предварительной коммутации " Струна-4М" (вес 9 кг/ед)</t>
  </si>
  <si>
    <t>Демонтаж кабеля, проложенного по существующим кабельным конструкциям (вес 0,2 кг/м)</t>
  </si>
  <si>
    <t>Демонтаж кабеля, проложенного в трубе (вес 0,2 кг/м)</t>
  </si>
  <si>
    <t>Демонтаж кабеля, проложенного на скобах (вес 0,2 кг/м)</t>
  </si>
  <si>
    <t>Поставка Подрядчика</t>
  </si>
  <si>
    <t>Шкаф оптический ШО ФАНЕ.426431.001 (вес 25 кг/ед)</t>
  </si>
  <si>
    <t>Монтаж терминала "Струна-5"</t>
  </si>
  <si>
    <t>Терминал "Струна-5"  (вес 8,5 кг/ед)</t>
  </si>
  <si>
    <t>Монтаж Блока предварительной коммутации "Струна-5" (БПК)</t>
  </si>
  <si>
    <t>Блок предварительной коммутации "Струна-5" (БПК) ФАНЕ.426453.001  (вес 5 кг/ед)</t>
  </si>
  <si>
    <t>Установка сальника</t>
  </si>
  <si>
    <t>Наконечник штыревой втулочный НШВИ 1,0-8 (медный)</t>
  </si>
  <si>
    <t>Монтаж клеммной коробки  КП с разводкой и подключением жил кабеля</t>
  </si>
  <si>
    <t>Монтаж ответвительной коробки KF 0402 G с разводкой и подключением жил кабеля</t>
  </si>
  <si>
    <t xml:space="preserve">1.  Производство работ осуществляется на территории действующего предприятия в условиях разветвленной сети транспортных и инженерных коммуникаций, в стесненных условиях для складирования вблизи от действующего технологического оборудования. </t>
  </si>
  <si>
    <t xml:space="preserve">2. Производство работ осуществляется вблизи объектов, находящихся под напряжением и внутри объектов капитального строительства, внутренняя проводка которых не обесточена. </t>
  </si>
  <si>
    <t>Начальник СМГТС У-ИГЭС</t>
  </si>
  <si>
    <t>А.А. Светличный</t>
  </si>
  <si>
    <t xml:space="preserve">Ведущий инженер по надзору за строительством ОКС У-ИГЭС  </t>
  </si>
  <si>
    <t>Е.А. Сухоцкий</t>
  </si>
  <si>
    <t xml:space="preserve">Условия производства работ </t>
  </si>
  <si>
    <t>Погрузка при автомобильных перевозках мусора строительного с погрузкой вручную</t>
  </si>
  <si>
    <t>Перевозка грузов I класса автомобилями-самосвалами грузоподъемностью 10 т на расстояние 1,45 км</t>
  </si>
  <si>
    <t>кг</t>
  </si>
  <si>
    <t>Раздел 4. Программное обеспечение</t>
  </si>
  <si>
    <t>Специальное программное обеспечение "Гедеон"</t>
  </si>
  <si>
    <t>ВЕДОМОСТЬ ОБЪЕМОВ РАБОТ №2 (к смете № 02-01-01.2)</t>
  </si>
  <si>
    <t>78                         (114-36)</t>
  </si>
  <si>
    <t xml:space="preserve">Отсоединение жил кабеля КИПвЭВнг(А)-LS 2х2х0.78 + экран от приборов автоматизации от КО-03 - 57 шт, с одной стороны 2 кабеля  </t>
  </si>
  <si>
    <t>Отсоединение жил кабеля LIYY 7х0.34 (от ИКСО-40, используется 6 жил) от приборов автоматизации от КО-03 - 57 шт с одной стороны 1 кабель</t>
  </si>
  <si>
    <t xml:space="preserve">Отсоединение жил кабеля КИПвЭВнг(А)-LS 2х2х0.78 + экран от приборов автоматизации от КП-7шт, с одной стороны 4 кабеля  </t>
  </si>
  <si>
    <t xml:space="preserve">Отсоединение жил кабеля от датчика (3 жилы) от приборов автоматизации от KF 0402G -170шт, с одной стороны 1 кабель  </t>
  </si>
  <si>
    <t xml:space="preserve">Отсоединение жил кабеля КВВГЭ 2х1 + экран от приборов автоматизации от KF 0402G -170шт, с одной стороны 1 кабель  </t>
  </si>
  <si>
    <t>Разделка конца 4-х жильного волоконно оптического кабеля  9/125 одномодовый, 4 волокна с установка наконечника, два кабеля с 2-х сторон.</t>
  </si>
  <si>
    <t>Разделка конца 4-х жильного интерфейсного кабеля КИПвЭВнг(А)-LS 2х2х0.78 + экран (используется 2 жилы + экран) с установкой наконечника, 4 кабеля с одной стороны к ШО 1, 4 (2 шт)</t>
  </si>
  <si>
    <t>Разделка конца 3-х жильного силового кабеля ВВГнг-LS(А) 3х2.5 с установкой наконечника к ШО 1-4 (4 шт), 1 кабель с 2-х сторон</t>
  </si>
  <si>
    <t>Разделка конца 3-х жильного силового кабеля ВВГнг-LS(А) 3х2.5 с установкой наконечника к ШО 3 (1 шт), 1 кабель с 2-х сторон</t>
  </si>
  <si>
    <t>Разделка конца 3-х жильного силового кабеля ВВГнг-LS(А) 3х2.5 с установкой наконечника к ШО 1, 4 (2шт), 4 кабеля с 1 стороны</t>
  </si>
  <si>
    <t>жил</t>
  </si>
  <si>
    <t>кабель</t>
  </si>
  <si>
    <t>Подключение жил силового кабеля  ВВГнг-LS(А) 3х2.5 к ШО 1-4 (4 шт), 1 кабель с 2-х сторон</t>
  </si>
  <si>
    <t>Подключение жил интерфейсного кабеля КИПвЭВнг(А)-LS 2х2х0.78 + экран (используется 2 жилы + экран) к ШО 1, 4 (2 шт), 4 кабеля с 1 стороны</t>
  </si>
  <si>
    <t>Подключение жил силового кабеля  ВВГнг-LS(А) 3х2.5 к ШО 3 (1 шт), 1 кабель с 2-х сторон</t>
  </si>
  <si>
    <t>Подключение жил силового кабеля  ВВГнг-LS(А) 3х2.5 к ШО 1, 4 (2 шт), 4 кабель с 1 стороны</t>
  </si>
  <si>
    <t>Повторное подключение без разделки жил интерфейсного кабеля LIYY 7х0.34 (от ИКСО-40, используется 6 жил) к Об, Пр (отвесы) к приборам ИКСО-40 - 57 шт, 1 кабель с 1 стороны</t>
  </si>
  <si>
    <t>Отсоединение жил кабеля ВВГнг-LS(А) 3х2.5 от приборов автоматизации от КО-03 - 57 шт с одной стороны по 2 кабеля  (всего 114 кабеля, в т.ч. 36 шт в 2024 г.)</t>
  </si>
  <si>
    <t>Разделка 8-ми жильного симметричного кабеля FTP Cat.5e  4x2x0,51 с установка коннектора, 6 кабелей с 2-х сторон</t>
  </si>
  <si>
    <t>Разделка и подключение конца ПВ3 6х1 (подкл.заземления) с установкой наконечника к ШО 1-4 (4 шт), 1 кабель с 2-х сторон</t>
  </si>
  <si>
    <t>концов жил</t>
  </si>
  <si>
    <t>Отсоединение жил кабеля LIYY 7х0.34 (от ИКСО-40, используется 6 жил) от приборов автоматизации от Об, Пр (отвесы) к приборам ИКСО - 57 шт, с одной стороны 1 кабель  (кабель не требует демонтажа)</t>
  </si>
  <si>
    <t>Отсоединение жил кабеля КВВГ 7х1.0 (7 жил в 1 кабеле) от приборов автоматизации от РК, Т - 52 шт, с двух сторон 1 кабель   (кабель не требует демонтажа)</t>
  </si>
  <si>
    <t>Отсоединение жил кабеля КВВГЭ 2х1 (2 жилы в 1 кабеле) от приборов автоматизации от РК (2667 шт) (кабельный журнал проекта 11392-АИ.КЖ 2010 г)  (закладная КИА, пьезометры, термометры и т.д), кабель с 1 стороны (кабель не требует демонтажа)</t>
  </si>
  <si>
    <t>Повторное подключение без разделки жил интерфейсного кабеля КИПвЭВнг(А)-LS 4х2х0.78 + экран (всего 9 жил) к Об, Пр (отвесы) к РК, Т - 52 шт (РК), 1 кабеля с 2-х сторон</t>
  </si>
  <si>
    <t>Повторное подключение без разделки, кабель КВВГЭ 2х1.0. от приборов автоматизации Струна 4М (кабельный журнал проекта 11392-АИ.КЖ 2010 г)  2667 датчиков (закладная КИА, пьезометры, термометры и т.д), подключаемых к коммутаторам РК, 1 кабель с 1 стороны</t>
  </si>
  <si>
    <t>Монтаж коннектора RJ-45 CAT5E не экранированный (RN5RJ45U)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</si>
</sst>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5" fillId="2" borderId="0" xfId="0" applyNumberFormat="1" applyFont="1" applyFill="1" applyBorder="1" applyAlignment="1" applyProtection="1"/>
    <xf numFmtId="0" fontId="0" fillId="2" borderId="0" xfId="0" applyFill="1"/>
    <xf numFmtId="0" fontId="5" fillId="2" borderId="0" xfId="0" applyNumberFormat="1" applyFont="1" applyFill="1" applyBorder="1" applyAlignment="1" applyProtection="1">
      <alignment horizontal="right"/>
    </xf>
    <xf numFmtId="0" fontId="6" fillId="2" borderId="0" xfId="0" applyNumberFormat="1" applyFont="1" applyFill="1" applyBorder="1" applyAlignment="1" applyProtection="1">
      <alignment horizontal="left" vertical="center"/>
    </xf>
    <xf numFmtId="0" fontId="6" fillId="2" borderId="0" xfId="0" applyNumberFormat="1" applyFont="1" applyFill="1" applyBorder="1" applyAlignment="1" applyProtection="1">
      <alignment horizontal="right" vertical="center"/>
    </xf>
    <xf numFmtId="1" fontId="6" fillId="2" borderId="0" xfId="0" applyNumberFormat="1" applyFont="1" applyFill="1" applyBorder="1" applyAlignment="1" applyProtection="1">
      <alignment horizontal="left" vertical="top"/>
    </xf>
    <xf numFmtId="0" fontId="0" fillId="2" borderId="0" xfId="0" applyFill="1" applyBorder="1"/>
    <xf numFmtId="0" fontId="6" fillId="2" borderId="0" xfId="0" applyNumberFormat="1" applyFont="1" applyFill="1" applyBorder="1" applyAlignment="1" applyProtection="1">
      <alignment horizontal="left" vertical="top"/>
    </xf>
    <xf numFmtId="0" fontId="8" fillId="2" borderId="0" xfId="0" applyNumberFormat="1" applyFont="1" applyFill="1" applyBorder="1" applyAlignment="1" applyProtection="1"/>
    <xf numFmtId="0" fontId="8" fillId="2" borderId="0" xfId="0" applyNumberFormat="1" applyFont="1" applyFill="1" applyBorder="1" applyAlignment="1" applyProtection="1">
      <alignment horizontal="right" vertical="top"/>
    </xf>
    <xf numFmtId="0" fontId="8" fillId="2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horizontal="left" vertical="top"/>
    </xf>
    <xf numFmtId="0" fontId="4" fillId="2" borderId="0" xfId="0" applyNumberFormat="1" applyFont="1" applyFill="1" applyBorder="1" applyAlignment="1" applyProtection="1">
      <alignment wrapText="1"/>
    </xf>
    <xf numFmtId="0" fontId="6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wrapText="1"/>
    </xf>
    <xf numFmtId="0" fontId="7" fillId="2" borderId="0" xfId="0" applyNumberFormat="1" applyFont="1" applyFill="1" applyBorder="1" applyAlignment="1" applyProtection="1">
      <alignment horizontal="center"/>
    </xf>
    <xf numFmtId="0" fontId="6" fillId="2" borderId="6" xfId="0" applyNumberFormat="1" applyFont="1" applyFill="1" applyBorder="1" applyAlignment="1" applyProtection="1">
      <alignment horizontal="left" wrapText="1"/>
    </xf>
    <xf numFmtId="0" fontId="6" fillId="2" borderId="0" xfId="0" applyNumberFormat="1" applyFont="1" applyFill="1" applyBorder="1" applyAlignment="1" applyProtection="1">
      <alignment horizontal="left" wrapText="1"/>
    </xf>
    <xf numFmtId="0" fontId="2" fillId="2" borderId="0" xfId="0" applyNumberFormat="1" applyFont="1" applyFill="1" applyBorder="1" applyAlignment="1" applyProtection="1">
      <alignment horizontal="center"/>
    </xf>
    <xf numFmtId="0" fontId="3" fillId="2" borderId="1" xfId="0" applyNumberFormat="1" applyFont="1" applyFill="1" applyBorder="1" applyAlignment="1" applyProtection="1">
      <alignment horizont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1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1" fontId="1" fillId="0" borderId="5" xfId="0" applyNumberFormat="1" applyFont="1" applyFill="1" applyBorder="1" applyAlignment="1" applyProtection="1">
      <alignment horizontal="center" vertical="top" wrapText="1"/>
    </xf>
    <xf numFmtId="1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center" vertical="top" wrapText="1"/>
    </xf>
    <xf numFmtId="1" fontId="9" fillId="0" borderId="5" xfId="0" applyNumberFormat="1" applyFont="1" applyFill="1" applyBorder="1" applyAlignment="1" applyProtection="1">
      <alignment horizontal="center" vertical="top" wrapText="1"/>
    </xf>
    <xf numFmtId="1" fontId="8" fillId="0" borderId="5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CC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tabSelected="1" view="pageBreakPreview" topLeftCell="A47" zoomScale="160" zoomScaleNormal="100" zoomScaleSheetLayoutView="160" workbookViewId="0">
      <selection activeCell="B6" sqref="B6"/>
    </sheetView>
  </sheetViews>
  <sheetFormatPr defaultColWidth="9.140625" defaultRowHeight="11.25" x14ac:dyDescent="0.2"/>
  <cols>
    <col min="1" max="1" width="6.140625" style="17" customWidth="1"/>
    <col min="2" max="2" width="50.28515625" style="17" customWidth="1"/>
    <col min="3" max="3" width="8.42578125" style="17" customWidth="1"/>
    <col min="4" max="4" width="10.7109375" style="17" customWidth="1"/>
    <col min="5" max="5" width="17.42578125" style="17" customWidth="1"/>
    <col min="6" max="7" width="12.5703125" style="17" customWidth="1"/>
    <col min="8" max="10" width="9.140625" style="17"/>
    <col min="11" max="11" width="93" style="18" hidden="1" customWidth="1"/>
    <col min="12" max="16384" width="9.140625" style="17"/>
  </cols>
  <sheetData>
    <row r="1" spans="1:11" s="2" customFormat="1" ht="15" x14ac:dyDescent="0.25">
      <c r="A1" s="1"/>
      <c r="B1" s="1"/>
      <c r="E1" s="3" t="s">
        <v>22</v>
      </c>
    </row>
    <row r="2" spans="1:11" s="2" customFormat="1" ht="15" x14ac:dyDescent="0.25">
      <c r="A2" s="4"/>
      <c r="E2" s="5" t="s">
        <v>23</v>
      </c>
    </row>
    <row r="3" spans="1:11" s="2" customFormat="1" ht="15" x14ac:dyDescent="0.25">
      <c r="A3" s="4"/>
      <c r="E3" s="5" t="s">
        <v>24</v>
      </c>
    </row>
    <row r="4" spans="1:11" s="2" customFormat="1" ht="15" x14ac:dyDescent="0.25">
      <c r="A4" s="4"/>
      <c r="E4" s="5" t="s">
        <v>25</v>
      </c>
    </row>
    <row r="5" spans="1:11" s="2" customFormat="1" ht="15" x14ac:dyDescent="0.25">
      <c r="A5" s="4"/>
      <c r="E5" s="5" t="s">
        <v>26</v>
      </c>
    </row>
    <row r="7" spans="1:11" s="2" customFormat="1" ht="18" x14ac:dyDescent="0.25">
      <c r="A7" s="22" t="s">
        <v>60</v>
      </c>
      <c r="B7" s="22"/>
      <c r="C7" s="22"/>
      <c r="D7" s="22"/>
      <c r="E7" s="22"/>
    </row>
    <row r="8" spans="1:11" s="2" customFormat="1" ht="15" x14ac:dyDescent="0.25">
      <c r="A8" s="23" t="s">
        <v>0</v>
      </c>
      <c r="B8" s="23"/>
      <c r="C8" s="23"/>
      <c r="D8" s="23"/>
      <c r="E8" s="23"/>
    </row>
    <row r="9" spans="1:11" s="2" customFormat="1" ht="15" x14ac:dyDescent="0.25">
      <c r="A9" s="23" t="s">
        <v>1</v>
      </c>
      <c r="B9" s="23"/>
      <c r="C9" s="23"/>
      <c r="D9" s="23"/>
      <c r="E9" s="23"/>
    </row>
    <row r="10" spans="1:11" s="2" customFormat="1" ht="15" x14ac:dyDescent="0.25">
      <c r="A10" s="12"/>
    </row>
    <row r="11" spans="1:11" s="2" customFormat="1" ht="15" x14ac:dyDescent="0.25">
      <c r="A11" s="24" t="s">
        <v>2</v>
      </c>
      <c r="B11" s="24" t="s">
        <v>3</v>
      </c>
      <c r="C11" s="24" t="s">
        <v>4</v>
      </c>
      <c r="D11" s="24" t="s">
        <v>5</v>
      </c>
      <c r="E11" s="25" t="s">
        <v>6</v>
      </c>
      <c r="F11" s="13"/>
      <c r="G11" s="13"/>
      <c r="H11" s="13"/>
    </row>
    <row r="12" spans="1:11" s="2" customFormat="1" ht="15" x14ac:dyDescent="0.25">
      <c r="A12" s="25">
        <v>1</v>
      </c>
      <c r="B12" s="25">
        <v>2</v>
      </c>
      <c r="C12" s="25">
        <v>3</v>
      </c>
      <c r="D12" s="25">
        <v>4</v>
      </c>
      <c r="E12" s="25">
        <v>5</v>
      </c>
      <c r="F12" s="13"/>
      <c r="G12" s="13"/>
      <c r="H12" s="13"/>
    </row>
    <row r="13" spans="1:11" s="2" customFormat="1" ht="15" x14ac:dyDescent="0.25">
      <c r="A13" s="26" t="s">
        <v>7</v>
      </c>
      <c r="B13" s="27"/>
      <c r="C13" s="27"/>
      <c r="D13" s="27"/>
      <c r="E13" s="28"/>
      <c r="F13" s="13"/>
      <c r="G13" s="13"/>
      <c r="H13" s="13"/>
      <c r="K13" s="14" t="s">
        <v>7</v>
      </c>
    </row>
    <row r="14" spans="1:11" s="2" customFormat="1" ht="33.75" hidden="1" x14ac:dyDescent="0.25">
      <c r="A14" s="29">
        <v>1</v>
      </c>
      <c r="B14" s="30" t="s">
        <v>79</v>
      </c>
      <c r="C14" s="31" t="s">
        <v>73</v>
      </c>
      <c r="D14" s="32" t="s">
        <v>61</v>
      </c>
      <c r="E14" s="30"/>
      <c r="F14" s="13"/>
      <c r="G14" s="13"/>
      <c r="H14" s="13"/>
      <c r="K14" s="14"/>
    </row>
    <row r="15" spans="1:11" s="2" customFormat="1" ht="33.75" hidden="1" x14ac:dyDescent="0.25">
      <c r="A15" s="29">
        <v>2</v>
      </c>
      <c r="B15" s="30" t="s">
        <v>63</v>
      </c>
      <c r="C15" s="31" t="s">
        <v>73</v>
      </c>
      <c r="D15" s="32">
        <f>57*1</f>
        <v>57</v>
      </c>
      <c r="E15" s="30"/>
      <c r="F15" s="13"/>
      <c r="G15" s="13"/>
      <c r="H15" s="13"/>
      <c r="K15" s="14"/>
    </row>
    <row r="16" spans="1:11" s="2" customFormat="1" ht="33.75" hidden="1" x14ac:dyDescent="0.25">
      <c r="A16" s="29">
        <v>3</v>
      </c>
      <c r="B16" s="30" t="s">
        <v>62</v>
      </c>
      <c r="C16" s="31" t="s">
        <v>73</v>
      </c>
      <c r="D16" s="32">
        <f>57*1*2</f>
        <v>114</v>
      </c>
      <c r="E16" s="30"/>
      <c r="F16" s="13"/>
      <c r="G16" s="13"/>
      <c r="H16" s="13"/>
      <c r="K16" s="14"/>
    </row>
    <row r="17" spans="1:11" s="2" customFormat="1" ht="22.5" hidden="1" x14ac:dyDescent="0.25">
      <c r="A17" s="29">
        <v>4</v>
      </c>
      <c r="B17" s="30" t="s">
        <v>64</v>
      </c>
      <c r="C17" s="31" t="s">
        <v>73</v>
      </c>
      <c r="D17" s="32">
        <f>7*4</f>
        <v>28</v>
      </c>
      <c r="E17" s="30"/>
      <c r="F17" s="13"/>
      <c r="G17" s="13"/>
      <c r="H17" s="13"/>
      <c r="K17" s="14"/>
    </row>
    <row r="18" spans="1:11" s="2" customFormat="1" ht="22.5" hidden="1" x14ac:dyDescent="0.25">
      <c r="A18" s="29">
        <v>5</v>
      </c>
      <c r="B18" s="30" t="s">
        <v>65</v>
      </c>
      <c r="C18" s="31" t="s">
        <v>73</v>
      </c>
      <c r="D18" s="32">
        <f>170*1*1</f>
        <v>170</v>
      </c>
      <c r="E18" s="30"/>
      <c r="F18" s="13"/>
      <c r="G18" s="13"/>
      <c r="H18" s="13"/>
      <c r="K18" s="14"/>
    </row>
    <row r="19" spans="1:11" s="2" customFormat="1" ht="22.5" hidden="1" x14ac:dyDescent="0.25">
      <c r="A19" s="29">
        <v>6</v>
      </c>
      <c r="B19" s="30" t="s">
        <v>66</v>
      </c>
      <c r="C19" s="31" t="s">
        <v>73</v>
      </c>
      <c r="D19" s="32">
        <f>170*1*1</f>
        <v>170</v>
      </c>
      <c r="E19" s="30"/>
      <c r="F19" s="13"/>
      <c r="G19" s="13"/>
      <c r="H19" s="13"/>
      <c r="K19" s="14"/>
    </row>
    <row r="20" spans="1:11" s="2" customFormat="1" ht="45" x14ac:dyDescent="0.25">
      <c r="A20" s="29">
        <v>1</v>
      </c>
      <c r="B20" s="30" t="s">
        <v>83</v>
      </c>
      <c r="C20" s="31" t="s">
        <v>82</v>
      </c>
      <c r="D20" s="32">
        <f>57*1*1*6</f>
        <v>342</v>
      </c>
      <c r="E20" s="30"/>
      <c r="F20" s="13"/>
      <c r="G20" s="13"/>
      <c r="H20" s="13"/>
      <c r="K20" s="14"/>
    </row>
    <row r="21" spans="1:11" s="2" customFormat="1" ht="33.75" x14ac:dyDescent="0.25">
      <c r="A21" s="29">
        <v>2</v>
      </c>
      <c r="B21" s="30" t="s">
        <v>84</v>
      </c>
      <c r="C21" s="31" t="s">
        <v>82</v>
      </c>
      <c r="D21" s="32">
        <f>52*2*1*7</f>
        <v>728</v>
      </c>
      <c r="E21" s="30"/>
      <c r="F21" s="13"/>
      <c r="G21" s="13"/>
      <c r="H21" s="13"/>
      <c r="K21" s="14"/>
    </row>
    <row r="22" spans="1:11" s="2" customFormat="1" ht="56.25" x14ac:dyDescent="0.25">
      <c r="A22" s="29">
        <v>3</v>
      </c>
      <c r="B22" s="30" t="s">
        <v>85</v>
      </c>
      <c r="C22" s="31" t="s">
        <v>82</v>
      </c>
      <c r="D22" s="32">
        <f>2667*2</f>
        <v>5334</v>
      </c>
      <c r="E22" s="30"/>
      <c r="F22" s="13"/>
      <c r="G22" s="13"/>
      <c r="H22" s="13"/>
      <c r="K22" s="14"/>
    </row>
    <row r="23" spans="1:11" s="2" customFormat="1" ht="22.5" x14ac:dyDescent="0.25">
      <c r="A23" s="29">
        <v>4</v>
      </c>
      <c r="B23" s="30" t="s">
        <v>27</v>
      </c>
      <c r="C23" s="31" t="s">
        <v>8</v>
      </c>
      <c r="D23" s="33" t="s">
        <v>28</v>
      </c>
      <c r="E23" s="30"/>
      <c r="F23" s="13"/>
      <c r="G23" s="13"/>
      <c r="H23" s="13"/>
      <c r="K23" s="14"/>
    </row>
    <row r="24" spans="1:11" s="2" customFormat="1" ht="15" x14ac:dyDescent="0.25">
      <c r="A24" s="29">
        <v>5</v>
      </c>
      <c r="B24" s="34" t="s">
        <v>32</v>
      </c>
      <c r="C24" s="31" t="s">
        <v>8</v>
      </c>
      <c r="D24" s="32">
        <v>4</v>
      </c>
      <c r="E24" s="30"/>
      <c r="F24" s="13"/>
      <c r="G24" s="13"/>
      <c r="H24" s="13"/>
      <c r="K24" s="14"/>
    </row>
    <row r="25" spans="1:11" s="2" customFormat="1" ht="15" x14ac:dyDescent="0.25">
      <c r="A25" s="29">
        <v>6</v>
      </c>
      <c r="B25" s="34" t="s">
        <v>33</v>
      </c>
      <c r="C25" s="31" t="s">
        <v>8</v>
      </c>
      <c r="D25" s="32">
        <v>52</v>
      </c>
      <c r="E25" s="30"/>
      <c r="F25" s="13"/>
      <c r="G25" s="13"/>
      <c r="H25" s="13"/>
      <c r="K25" s="14"/>
    </row>
    <row r="26" spans="1:11" s="2" customFormat="1" ht="22.5" x14ac:dyDescent="0.25">
      <c r="A26" s="29">
        <v>7</v>
      </c>
      <c r="B26" s="34" t="s">
        <v>34</v>
      </c>
      <c r="C26" s="31" t="s">
        <v>8</v>
      </c>
      <c r="D26" s="32">
        <v>4</v>
      </c>
      <c r="E26" s="30"/>
      <c r="F26" s="13"/>
      <c r="G26" s="13"/>
      <c r="H26" s="13"/>
      <c r="K26" s="14"/>
    </row>
    <row r="27" spans="1:11" s="2" customFormat="1" ht="22.5" x14ac:dyDescent="0.25">
      <c r="A27" s="29">
        <v>8</v>
      </c>
      <c r="B27" s="34" t="s">
        <v>35</v>
      </c>
      <c r="C27" s="35" t="s">
        <v>10</v>
      </c>
      <c r="D27" s="32">
        <v>2700</v>
      </c>
      <c r="E27" s="30"/>
      <c r="F27" s="13"/>
      <c r="G27" s="13"/>
      <c r="H27" s="13"/>
      <c r="K27" s="14"/>
    </row>
    <row r="28" spans="1:11" s="2" customFormat="1" ht="15" x14ac:dyDescent="0.25">
      <c r="A28" s="29">
        <v>9</v>
      </c>
      <c r="B28" s="34" t="s">
        <v>36</v>
      </c>
      <c r="C28" s="35" t="s">
        <v>29</v>
      </c>
      <c r="D28" s="32">
        <v>1030</v>
      </c>
      <c r="E28" s="30"/>
      <c r="F28" s="13"/>
      <c r="G28" s="13"/>
      <c r="H28" s="13"/>
      <c r="K28" s="14"/>
    </row>
    <row r="29" spans="1:11" s="2" customFormat="1" ht="15" x14ac:dyDescent="0.25">
      <c r="A29" s="29">
        <v>10</v>
      </c>
      <c r="B29" s="34" t="s">
        <v>37</v>
      </c>
      <c r="C29" s="35" t="s">
        <v>10</v>
      </c>
      <c r="D29" s="32">
        <v>488</v>
      </c>
      <c r="E29" s="30"/>
      <c r="F29" s="13"/>
      <c r="G29" s="13"/>
      <c r="H29" s="13"/>
      <c r="K29" s="14"/>
    </row>
    <row r="30" spans="1:11" s="2" customFormat="1" ht="22.5" x14ac:dyDescent="0.25">
      <c r="A30" s="29">
        <v>11</v>
      </c>
      <c r="B30" s="34" t="s">
        <v>55</v>
      </c>
      <c r="C30" s="35" t="s">
        <v>57</v>
      </c>
      <c r="D30" s="32">
        <v>1536</v>
      </c>
      <c r="E30" s="30"/>
      <c r="F30" s="13"/>
      <c r="G30" s="13"/>
      <c r="H30" s="13"/>
      <c r="K30" s="14"/>
    </row>
    <row r="31" spans="1:11" s="2" customFormat="1" ht="22.5" x14ac:dyDescent="0.25">
      <c r="A31" s="29">
        <v>12</v>
      </c>
      <c r="B31" s="34" t="s">
        <v>56</v>
      </c>
      <c r="C31" s="35" t="s">
        <v>57</v>
      </c>
      <c r="D31" s="32">
        <v>1536</v>
      </c>
      <c r="E31" s="30"/>
      <c r="F31" s="13"/>
      <c r="G31" s="13"/>
      <c r="H31" s="13"/>
      <c r="K31" s="14"/>
    </row>
    <row r="32" spans="1:11" s="2" customFormat="1" ht="15" x14ac:dyDescent="0.25">
      <c r="A32" s="26" t="s">
        <v>9</v>
      </c>
      <c r="B32" s="27"/>
      <c r="C32" s="27"/>
      <c r="D32" s="27"/>
      <c r="E32" s="28"/>
      <c r="F32" s="13"/>
      <c r="G32" s="13"/>
      <c r="H32" s="13"/>
      <c r="K32" s="14" t="s">
        <v>9</v>
      </c>
    </row>
    <row r="33" spans="1:11" s="2" customFormat="1" ht="22.5" x14ac:dyDescent="0.25">
      <c r="A33" s="29">
        <v>13</v>
      </c>
      <c r="B33" s="30" t="s">
        <v>12</v>
      </c>
      <c r="C33" s="31" t="s">
        <v>13</v>
      </c>
      <c r="D33" s="32">
        <v>2</v>
      </c>
      <c r="E33" s="30"/>
      <c r="F33" s="13"/>
      <c r="G33" s="13"/>
      <c r="H33" s="13"/>
      <c r="K33" s="14"/>
    </row>
    <row r="34" spans="1:11" s="2" customFormat="1" ht="15" x14ac:dyDescent="0.25">
      <c r="A34" s="26" t="s">
        <v>14</v>
      </c>
      <c r="B34" s="27"/>
      <c r="C34" s="27"/>
      <c r="D34" s="27"/>
      <c r="E34" s="28"/>
      <c r="F34" s="13"/>
      <c r="G34" s="13"/>
      <c r="H34" s="13"/>
      <c r="K34" s="14" t="s">
        <v>14</v>
      </c>
    </row>
    <row r="35" spans="1:11" s="2" customFormat="1" ht="15" x14ac:dyDescent="0.25">
      <c r="A35" s="31">
        <v>14</v>
      </c>
      <c r="B35" s="34" t="s">
        <v>30</v>
      </c>
      <c r="C35" s="31" t="s">
        <v>8</v>
      </c>
      <c r="D35" s="32">
        <v>4</v>
      </c>
      <c r="E35" s="30"/>
      <c r="F35" s="13"/>
      <c r="G35" s="13"/>
      <c r="H35" s="13"/>
      <c r="K35" s="14"/>
    </row>
    <row r="36" spans="1:11" s="2" customFormat="1" ht="15" x14ac:dyDescent="0.25">
      <c r="A36" s="31">
        <v>15</v>
      </c>
      <c r="B36" s="34" t="s">
        <v>39</v>
      </c>
      <c r="C36" s="31" t="s">
        <v>11</v>
      </c>
      <c r="D36" s="32">
        <v>4</v>
      </c>
      <c r="E36" s="34" t="s">
        <v>38</v>
      </c>
      <c r="F36" s="13"/>
      <c r="G36" s="13"/>
      <c r="H36" s="13"/>
      <c r="K36" s="14"/>
    </row>
    <row r="37" spans="1:11" s="2" customFormat="1" ht="15" x14ac:dyDescent="0.25">
      <c r="A37" s="31">
        <v>16</v>
      </c>
      <c r="B37" s="34" t="s">
        <v>31</v>
      </c>
      <c r="C37" s="35" t="s">
        <v>8</v>
      </c>
      <c r="D37" s="32">
        <v>16</v>
      </c>
      <c r="E37" s="34" t="s">
        <v>38</v>
      </c>
      <c r="F37" s="13"/>
      <c r="G37" s="13"/>
      <c r="H37" s="13"/>
      <c r="K37" s="14"/>
    </row>
    <row r="38" spans="1:11" s="2" customFormat="1" ht="22.5" x14ac:dyDescent="0.25">
      <c r="A38" s="31">
        <v>17</v>
      </c>
      <c r="B38" s="30" t="s">
        <v>81</v>
      </c>
      <c r="C38" s="31" t="s">
        <v>72</v>
      </c>
      <c r="D38" s="32">
        <f>4*1*2</f>
        <v>8</v>
      </c>
      <c r="E38" s="30"/>
      <c r="F38" s="13"/>
      <c r="G38" s="13"/>
      <c r="H38" s="13"/>
      <c r="K38" s="14"/>
    </row>
    <row r="39" spans="1:11" s="2" customFormat="1" ht="15" x14ac:dyDescent="0.25">
      <c r="A39" s="31">
        <v>18</v>
      </c>
      <c r="B39" s="34" t="s">
        <v>40</v>
      </c>
      <c r="C39" s="31" t="s">
        <v>8</v>
      </c>
      <c r="D39" s="32">
        <v>4</v>
      </c>
      <c r="E39" s="30"/>
      <c r="F39" s="13"/>
      <c r="G39" s="13"/>
      <c r="H39" s="13"/>
      <c r="K39" s="14"/>
    </row>
    <row r="40" spans="1:11" s="2" customFormat="1" ht="15" x14ac:dyDescent="0.25">
      <c r="A40" s="31">
        <v>19</v>
      </c>
      <c r="B40" s="34" t="s">
        <v>41</v>
      </c>
      <c r="C40" s="31" t="s">
        <v>11</v>
      </c>
      <c r="D40" s="32">
        <v>4</v>
      </c>
      <c r="E40" s="34" t="s">
        <v>38</v>
      </c>
      <c r="F40" s="13"/>
      <c r="G40" s="13"/>
      <c r="H40" s="13"/>
      <c r="K40" s="14"/>
    </row>
    <row r="41" spans="1:11" s="2" customFormat="1" ht="15" x14ac:dyDescent="0.25">
      <c r="A41" s="31">
        <v>20</v>
      </c>
      <c r="B41" s="34" t="s">
        <v>42</v>
      </c>
      <c r="C41" s="31" t="s">
        <v>8</v>
      </c>
      <c r="D41" s="32">
        <v>4</v>
      </c>
      <c r="E41" s="30"/>
      <c r="F41" s="13"/>
      <c r="G41" s="13"/>
      <c r="H41" s="13"/>
      <c r="K41" s="14"/>
    </row>
    <row r="42" spans="1:11" s="2" customFormat="1" ht="22.5" x14ac:dyDescent="0.25">
      <c r="A42" s="31">
        <v>21</v>
      </c>
      <c r="B42" s="34" t="s">
        <v>43</v>
      </c>
      <c r="C42" s="31" t="s">
        <v>11</v>
      </c>
      <c r="D42" s="32">
        <v>4</v>
      </c>
      <c r="E42" s="34" t="s">
        <v>38</v>
      </c>
      <c r="F42" s="13"/>
      <c r="G42" s="13"/>
      <c r="H42" s="13"/>
      <c r="K42" s="14"/>
    </row>
    <row r="43" spans="1:11" s="2" customFormat="1" ht="22.5" x14ac:dyDescent="0.25">
      <c r="A43" s="31">
        <v>22</v>
      </c>
      <c r="B43" s="34" t="s">
        <v>46</v>
      </c>
      <c r="C43" s="31" t="s">
        <v>8</v>
      </c>
      <c r="D43" s="32">
        <v>7</v>
      </c>
      <c r="E43" s="30"/>
      <c r="F43" s="13"/>
      <c r="G43" s="13"/>
      <c r="H43" s="13"/>
      <c r="K43" s="14"/>
    </row>
    <row r="44" spans="1:11" s="2" customFormat="1" ht="15" x14ac:dyDescent="0.25">
      <c r="A44" s="31">
        <v>23</v>
      </c>
      <c r="B44" s="30" t="s">
        <v>16</v>
      </c>
      <c r="C44" s="31" t="s">
        <v>11</v>
      </c>
      <c r="D44" s="32">
        <v>7</v>
      </c>
      <c r="E44" s="34" t="s">
        <v>38</v>
      </c>
      <c r="F44" s="13"/>
      <c r="G44" s="13"/>
      <c r="H44" s="13"/>
      <c r="K44" s="14"/>
    </row>
    <row r="45" spans="1:11" s="2" customFormat="1" ht="22.5" x14ac:dyDescent="0.25">
      <c r="A45" s="31">
        <v>24</v>
      </c>
      <c r="B45" s="34" t="s">
        <v>47</v>
      </c>
      <c r="C45" s="31" t="s">
        <v>8</v>
      </c>
      <c r="D45" s="32">
        <v>170</v>
      </c>
      <c r="E45" s="30"/>
      <c r="F45" s="13"/>
      <c r="G45" s="13"/>
      <c r="H45" s="13"/>
      <c r="K45" s="14"/>
    </row>
    <row r="46" spans="1:11" s="2" customFormat="1" ht="22.5" x14ac:dyDescent="0.25">
      <c r="A46" s="31">
        <v>25</v>
      </c>
      <c r="B46" s="30" t="s">
        <v>17</v>
      </c>
      <c r="C46" s="31" t="s">
        <v>11</v>
      </c>
      <c r="D46" s="32">
        <v>170</v>
      </c>
      <c r="E46" s="34" t="s">
        <v>38</v>
      </c>
      <c r="F46" s="13"/>
      <c r="G46" s="13"/>
      <c r="H46" s="13"/>
      <c r="K46" s="14"/>
    </row>
    <row r="47" spans="1:11" s="2" customFormat="1" ht="15" x14ac:dyDescent="0.25">
      <c r="A47" s="31">
        <v>26</v>
      </c>
      <c r="B47" s="34" t="s">
        <v>44</v>
      </c>
      <c r="C47" s="31" t="s">
        <v>11</v>
      </c>
      <c r="D47" s="32">
        <v>340</v>
      </c>
      <c r="E47" s="30"/>
      <c r="F47" s="13"/>
      <c r="G47" s="13"/>
      <c r="H47" s="13"/>
      <c r="K47" s="14"/>
    </row>
    <row r="48" spans="1:11" s="2" customFormat="1" ht="22.5" x14ac:dyDescent="0.25">
      <c r="A48" s="31">
        <v>27</v>
      </c>
      <c r="B48" s="30" t="s">
        <v>18</v>
      </c>
      <c r="C48" s="31" t="s">
        <v>11</v>
      </c>
      <c r="D48" s="32">
        <v>340</v>
      </c>
      <c r="E48" s="34" t="s">
        <v>38</v>
      </c>
      <c r="F48" s="13"/>
      <c r="G48" s="13"/>
      <c r="H48" s="13"/>
      <c r="K48" s="14"/>
    </row>
    <row r="49" spans="1:11" s="2" customFormat="1" ht="33.75" x14ac:dyDescent="0.25">
      <c r="A49" s="31">
        <v>28</v>
      </c>
      <c r="B49" s="30" t="s">
        <v>67</v>
      </c>
      <c r="C49" s="31" t="s">
        <v>19</v>
      </c>
      <c r="D49" s="32">
        <v>4</v>
      </c>
      <c r="E49" s="30"/>
      <c r="F49" s="13"/>
      <c r="G49" s="13"/>
      <c r="H49" s="13"/>
      <c r="K49" s="14"/>
    </row>
    <row r="50" spans="1:11" s="2" customFormat="1" ht="22.5" x14ac:dyDescent="0.25">
      <c r="A50" s="31">
        <v>29</v>
      </c>
      <c r="B50" s="30" t="s">
        <v>80</v>
      </c>
      <c r="C50" s="31" t="s">
        <v>8</v>
      </c>
      <c r="D50" s="32">
        <f>6*8*2</f>
        <v>96</v>
      </c>
      <c r="E50" s="30"/>
      <c r="F50" s="13"/>
      <c r="G50" s="13"/>
      <c r="H50" s="13"/>
      <c r="K50" s="14"/>
    </row>
    <row r="51" spans="1:11" s="2" customFormat="1" ht="15" x14ac:dyDescent="0.25">
      <c r="A51" s="31">
        <v>30</v>
      </c>
      <c r="B51" s="30" t="s">
        <v>88</v>
      </c>
      <c r="C51" s="36" t="s">
        <v>8</v>
      </c>
      <c r="D51" s="37">
        <v>12</v>
      </c>
      <c r="E51" s="30"/>
      <c r="F51" s="13"/>
      <c r="G51" s="13"/>
      <c r="H51" s="13"/>
      <c r="K51" s="14"/>
    </row>
    <row r="52" spans="1:11" s="2" customFormat="1" ht="15" x14ac:dyDescent="0.25">
      <c r="A52" s="31">
        <v>31</v>
      </c>
      <c r="B52" s="30" t="s">
        <v>20</v>
      </c>
      <c r="C52" s="31" t="s">
        <v>8</v>
      </c>
      <c r="D52" s="32">
        <v>12</v>
      </c>
      <c r="E52" s="34" t="s">
        <v>38</v>
      </c>
      <c r="F52" s="13"/>
      <c r="G52" s="13"/>
      <c r="H52" s="13"/>
      <c r="K52" s="14"/>
    </row>
    <row r="53" spans="1:11" s="2" customFormat="1" ht="45" x14ac:dyDescent="0.25">
      <c r="A53" s="31">
        <v>33</v>
      </c>
      <c r="B53" s="30" t="s">
        <v>68</v>
      </c>
      <c r="C53" s="31" t="s">
        <v>82</v>
      </c>
      <c r="D53" s="32">
        <f>2*4*1*3</f>
        <v>24</v>
      </c>
      <c r="E53" s="30"/>
      <c r="F53" s="13"/>
      <c r="G53" s="13"/>
      <c r="H53" s="13"/>
      <c r="K53" s="14"/>
    </row>
    <row r="54" spans="1:11" s="2" customFormat="1" ht="22.5" x14ac:dyDescent="0.25">
      <c r="A54" s="31">
        <v>34</v>
      </c>
      <c r="B54" s="30" t="s">
        <v>69</v>
      </c>
      <c r="C54" s="31" t="s">
        <v>82</v>
      </c>
      <c r="D54" s="38">
        <v>24</v>
      </c>
      <c r="E54" s="30"/>
      <c r="F54" s="13"/>
      <c r="G54" s="13"/>
      <c r="H54" s="13"/>
      <c r="K54" s="14"/>
    </row>
    <row r="55" spans="1:11" s="2" customFormat="1" ht="22.5" x14ac:dyDescent="0.25">
      <c r="A55" s="31">
        <v>35</v>
      </c>
      <c r="B55" s="30" t="s">
        <v>70</v>
      </c>
      <c r="C55" s="31" t="s">
        <v>82</v>
      </c>
      <c r="D55" s="32">
        <f>1*1*2*3</f>
        <v>6</v>
      </c>
      <c r="E55" s="30"/>
      <c r="F55" s="13"/>
      <c r="G55" s="13"/>
      <c r="H55" s="13"/>
      <c r="K55" s="14"/>
    </row>
    <row r="56" spans="1:11" s="2" customFormat="1" ht="22.5" x14ac:dyDescent="0.25">
      <c r="A56" s="31">
        <v>36</v>
      </c>
      <c r="B56" s="30" t="s">
        <v>71</v>
      </c>
      <c r="C56" s="31" t="s">
        <v>82</v>
      </c>
      <c r="D56" s="32">
        <f>2*4*1*3</f>
        <v>24</v>
      </c>
      <c r="E56" s="30"/>
      <c r="F56" s="13"/>
      <c r="G56" s="13"/>
      <c r="H56" s="13"/>
      <c r="K56" s="14"/>
    </row>
    <row r="57" spans="1:11" s="2" customFormat="1" ht="33.75" x14ac:dyDescent="0.25">
      <c r="A57" s="31">
        <v>37</v>
      </c>
      <c r="B57" s="30" t="s">
        <v>78</v>
      </c>
      <c r="C57" s="31" t="s">
        <v>82</v>
      </c>
      <c r="D57" s="32">
        <f>57*1*1*6</f>
        <v>342</v>
      </c>
      <c r="E57" s="30"/>
      <c r="F57" s="13"/>
      <c r="G57" s="13"/>
      <c r="H57" s="13"/>
      <c r="K57" s="14"/>
    </row>
    <row r="58" spans="1:11" s="2" customFormat="1" ht="33.75" x14ac:dyDescent="0.25">
      <c r="A58" s="31">
        <v>38</v>
      </c>
      <c r="B58" s="30" t="s">
        <v>86</v>
      </c>
      <c r="C58" s="31" t="s">
        <v>82</v>
      </c>
      <c r="D58" s="32">
        <f>52*1*2*9</f>
        <v>936</v>
      </c>
      <c r="E58" s="30"/>
      <c r="F58" s="13"/>
      <c r="G58" s="13"/>
      <c r="H58" s="13"/>
      <c r="K58" s="14"/>
    </row>
    <row r="59" spans="1:11" s="2" customFormat="1" ht="22.5" x14ac:dyDescent="0.25">
      <c r="A59" s="31">
        <v>39</v>
      </c>
      <c r="B59" s="30" t="s">
        <v>74</v>
      </c>
      <c r="C59" s="31" t="s">
        <v>82</v>
      </c>
      <c r="D59" s="32">
        <f>4*1*2*3</f>
        <v>24</v>
      </c>
      <c r="E59" s="30"/>
      <c r="F59" s="13"/>
      <c r="G59" s="13"/>
      <c r="H59" s="13"/>
      <c r="K59" s="14"/>
    </row>
    <row r="60" spans="1:11" s="2" customFormat="1" ht="22.5" x14ac:dyDescent="0.25">
      <c r="A60" s="31">
        <v>40</v>
      </c>
      <c r="B60" s="30" t="s">
        <v>76</v>
      </c>
      <c r="C60" s="31" t="s">
        <v>82</v>
      </c>
      <c r="D60" s="32">
        <f>1*1*2*3</f>
        <v>6</v>
      </c>
      <c r="E60" s="30"/>
      <c r="F60" s="13"/>
      <c r="G60" s="13"/>
      <c r="H60" s="13"/>
      <c r="K60" s="14"/>
    </row>
    <row r="61" spans="1:11" s="2" customFormat="1" ht="22.5" x14ac:dyDescent="0.25">
      <c r="A61" s="31">
        <v>41</v>
      </c>
      <c r="B61" s="30" t="s">
        <v>77</v>
      </c>
      <c r="C61" s="31" t="s">
        <v>82</v>
      </c>
      <c r="D61" s="32">
        <f>2*4*1*3</f>
        <v>24</v>
      </c>
      <c r="E61" s="30"/>
      <c r="F61" s="13"/>
      <c r="G61" s="13"/>
      <c r="H61" s="13"/>
      <c r="K61" s="14"/>
    </row>
    <row r="62" spans="1:11" s="2" customFormat="1" ht="33.75" x14ac:dyDescent="0.25">
      <c r="A62" s="31">
        <v>42</v>
      </c>
      <c r="B62" s="30" t="s">
        <v>75</v>
      </c>
      <c r="C62" s="31" t="s">
        <v>82</v>
      </c>
      <c r="D62" s="32">
        <f>2*4*1*3</f>
        <v>24</v>
      </c>
      <c r="E62" s="30"/>
      <c r="F62" s="13"/>
      <c r="G62" s="13"/>
      <c r="H62" s="13"/>
      <c r="K62" s="14"/>
    </row>
    <row r="63" spans="1:11" s="2" customFormat="1" ht="56.25" x14ac:dyDescent="0.25">
      <c r="A63" s="31">
        <v>43</v>
      </c>
      <c r="B63" s="30" t="s">
        <v>87</v>
      </c>
      <c r="C63" s="31" t="s">
        <v>82</v>
      </c>
      <c r="D63" s="32">
        <f>2667*1*1*2</f>
        <v>5334</v>
      </c>
      <c r="E63" s="30"/>
      <c r="F63" s="13"/>
      <c r="G63" s="13"/>
      <c r="H63" s="13"/>
      <c r="K63" s="14"/>
    </row>
    <row r="64" spans="1:11" s="2" customFormat="1" ht="15" x14ac:dyDescent="0.25">
      <c r="A64" s="31">
        <v>44</v>
      </c>
      <c r="B64" s="34" t="s">
        <v>45</v>
      </c>
      <c r="C64" s="31" t="s">
        <v>8</v>
      </c>
      <c r="D64" s="32">
        <v>3500</v>
      </c>
      <c r="E64" s="34" t="s">
        <v>38</v>
      </c>
      <c r="F64" s="13"/>
      <c r="G64" s="13"/>
      <c r="H64" s="13"/>
      <c r="K64" s="14"/>
    </row>
    <row r="65" spans="1:12" s="2" customFormat="1" ht="15" x14ac:dyDescent="0.25">
      <c r="A65" s="26" t="s">
        <v>58</v>
      </c>
      <c r="B65" s="27"/>
      <c r="C65" s="27"/>
      <c r="D65" s="27"/>
      <c r="E65" s="28"/>
      <c r="F65" s="13"/>
      <c r="G65" s="13"/>
      <c r="H65" s="13"/>
      <c r="K65" s="14" t="s">
        <v>58</v>
      </c>
    </row>
    <row r="66" spans="1:12" s="2" customFormat="1" ht="15" x14ac:dyDescent="0.25">
      <c r="A66" s="31">
        <v>45</v>
      </c>
      <c r="B66" s="30" t="s">
        <v>59</v>
      </c>
      <c r="C66" s="31" t="s">
        <v>11</v>
      </c>
      <c r="D66" s="32">
        <v>1</v>
      </c>
      <c r="E66" s="30" t="s">
        <v>38</v>
      </c>
      <c r="F66" s="13"/>
      <c r="G66" s="13"/>
      <c r="H66" s="13"/>
      <c r="K66" s="14"/>
    </row>
    <row r="67" spans="1:12" s="2" customFormat="1" ht="15" x14ac:dyDescent="0.25">
      <c r="A67" s="26" t="s">
        <v>21</v>
      </c>
      <c r="B67" s="27"/>
      <c r="C67" s="27"/>
      <c r="D67" s="27"/>
      <c r="E67" s="28"/>
      <c r="F67" s="13"/>
      <c r="G67" s="13"/>
      <c r="H67" s="13"/>
      <c r="K67" s="14" t="s">
        <v>21</v>
      </c>
    </row>
    <row r="68" spans="1:12" s="2" customFormat="1" ht="15" x14ac:dyDescent="0.25">
      <c r="A68" s="31">
        <v>46</v>
      </c>
      <c r="B68" s="30" t="s">
        <v>15</v>
      </c>
      <c r="C68" s="31" t="s">
        <v>11</v>
      </c>
      <c r="D68" s="32">
        <v>1</v>
      </c>
      <c r="E68" s="34" t="s">
        <v>38</v>
      </c>
      <c r="F68" s="13"/>
      <c r="G68" s="13"/>
      <c r="H68" s="13"/>
      <c r="K68" s="14"/>
    </row>
    <row r="69" spans="1:12" s="15" customFormat="1" x14ac:dyDescent="0.2">
      <c r="A69" s="20" t="s">
        <v>54</v>
      </c>
      <c r="B69" s="20"/>
      <c r="C69" s="20"/>
      <c r="D69" s="20"/>
      <c r="E69" s="20"/>
      <c r="K69" s="16"/>
    </row>
    <row r="70" spans="1:12" s="15" customFormat="1" ht="36.75" customHeight="1" x14ac:dyDescent="0.2">
      <c r="A70" s="21" t="s">
        <v>48</v>
      </c>
      <c r="B70" s="21"/>
      <c r="C70" s="21"/>
      <c r="D70" s="21"/>
      <c r="E70" s="21"/>
      <c r="K70" s="16"/>
    </row>
    <row r="71" spans="1:12" s="15" customFormat="1" ht="27.75" customHeight="1" x14ac:dyDescent="0.2">
      <c r="A71" s="21" t="s">
        <v>49</v>
      </c>
      <c r="B71" s="21"/>
      <c r="C71" s="21"/>
      <c r="D71" s="21"/>
      <c r="E71" s="21"/>
      <c r="K71" s="16"/>
    </row>
    <row r="72" spans="1:12" s="15" customFormat="1" x14ac:dyDescent="0.2">
      <c r="K72" s="16"/>
      <c r="L72" s="16"/>
    </row>
    <row r="73" spans="1:12" s="15" customFormat="1" x14ac:dyDescent="0.2">
      <c r="K73" s="16"/>
      <c r="L73" s="16"/>
    </row>
    <row r="74" spans="1:12" s="2" customFormat="1" ht="15" x14ac:dyDescent="0.25">
      <c r="B74" s="19"/>
      <c r="C74" s="19"/>
      <c r="D74" s="19"/>
    </row>
    <row r="75" spans="1:12" s="2" customFormat="1" ht="15" x14ac:dyDescent="0.25">
      <c r="A75" s="6" t="s">
        <v>50</v>
      </c>
      <c r="B75" s="7"/>
      <c r="C75" s="7"/>
      <c r="D75" s="7"/>
      <c r="E75" s="6" t="s">
        <v>51</v>
      </c>
    </row>
    <row r="76" spans="1:12" s="2" customFormat="1" ht="15" x14ac:dyDescent="0.25">
      <c r="A76" s="8"/>
    </row>
    <row r="77" spans="1:12" s="2" customFormat="1" ht="15" x14ac:dyDescent="0.25">
      <c r="A77" s="8"/>
    </row>
    <row r="78" spans="1:12" s="2" customFormat="1" ht="15" x14ac:dyDescent="0.25">
      <c r="A78" s="6" t="s">
        <v>52</v>
      </c>
      <c r="B78" s="9"/>
      <c r="C78" s="9"/>
      <c r="D78" s="9"/>
      <c r="E78" s="6" t="s">
        <v>53</v>
      </c>
      <c r="F78" s="9"/>
      <c r="G78" s="9"/>
      <c r="H78" s="9"/>
      <c r="I78" s="10"/>
      <c r="J78" s="11"/>
    </row>
  </sheetData>
  <mergeCells count="12">
    <mergeCell ref="A7:E7"/>
    <mergeCell ref="A8:E8"/>
    <mergeCell ref="A9:E9"/>
    <mergeCell ref="A13:E13"/>
    <mergeCell ref="A32:E32"/>
    <mergeCell ref="B74:D74"/>
    <mergeCell ref="A34:E34"/>
    <mergeCell ref="A67:E67"/>
    <mergeCell ref="A69:E69"/>
    <mergeCell ref="A70:E70"/>
    <mergeCell ref="A71:E71"/>
    <mergeCell ref="A65:E65"/>
  </mergeCells>
  <printOptions horizontalCentered="1"/>
  <pageMargins left="0.69999998807907104" right="0.69999998807907104" top="0.75" bottom="0.75" header="0.30000001192092901" footer="0.30000001192092901"/>
  <pageSetup paperSize="9" scale="94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02-01-01 _СМР _Автоматизаци</vt:lpstr>
      <vt:lpstr>'ЛСР 02-01-01 _СМР _Автоматизаци'!Заголовки_для_печати</vt:lpstr>
      <vt:lpstr>'ЛСР 02-01-01 _СМР _Автоматизаци'!Область_печати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admins</cp:lastModifiedBy>
  <cp:lastPrinted>2024-04-10T01:12:38Z</cp:lastPrinted>
  <dcterms:created xsi:type="dcterms:W3CDTF">2020-09-30T08:50:27Z</dcterms:created>
  <dcterms:modified xsi:type="dcterms:W3CDTF">2024-04-12T07:40:22Z</dcterms:modified>
</cp:coreProperties>
</file>