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YakuninaNS\Documents\1 СМЕТЫ\Автопарковка\1. Сметы и РД\ВОР мои (не откорректированные)\"/>
    </mc:Choice>
  </mc:AlternateContent>
  <bookViews>
    <workbookView xWindow="0" yWindow="0" windowWidth="13275" windowHeight="14235"/>
  </bookViews>
  <sheets>
    <sheet name="02-01-01" sheetId="2" r:id="rId1"/>
  </sheets>
  <definedNames>
    <definedName name="_xlnm.Print_Titles" localSheetId="0">'02-01-01'!$11:$11</definedName>
  </definedNames>
  <calcPr calcId="162913"/>
</workbook>
</file>

<file path=xl/calcChain.xml><?xml version="1.0" encoding="utf-8"?>
<calcChain xmlns="http://schemas.openxmlformats.org/spreadsheetml/2006/main">
  <c r="D36" i="2" l="1"/>
  <c r="D102" i="2"/>
  <c r="D99" i="2"/>
  <c r="D62" i="2"/>
  <c r="D42" i="2"/>
  <c r="D38" i="2"/>
  <c r="D16" i="2" l="1"/>
  <c r="D15" i="2"/>
  <c r="D14" i="2"/>
  <c r="D13" i="2"/>
</calcChain>
</file>

<file path=xl/sharedStrings.xml><?xml version="1.0" encoding="utf-8"?>
<sst xmlns="http://schemas.openxmlformats.org/spreadsheetml/2006/main" count="330" uniqueCount="221">
  <si>
    <t>№ п/п</t>
  </si>
  <si>
    <t>Наименование работ</t>
  </si>
  <si>
    <t>Ед.
изм.</t>
  </si>
  <si>
    <t>Кол-во</t>
  </si>
  <si>
    <t>Утверждаю:</t>
  </si>
  <si>
    <t>Примечание</t>
  </si>
  <si>
    <t>1</t>
  </si>
  <si>
    <t>2</t>
  </si>
  <si>
    <t>3</t>
  </si>
  <si>
    <t>4</t>
  </si>
  <si>
    <t>5</t>
  </si>
  <si>
    <t>6</t>
  </si>
  <si>
    <t>"_____" ______________ 2024 г.</t>
  </si>
  <si>
    <t>шт</t>
  </si>
  <si>
    <t>1.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</si>
  <si>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Директор филиала ООО "ЕвроСибЭнерго-Гидрогенерация" Усть-Илимская ГЭС</t>
  </si>
  <si>
    <t>_______________А.А. Карпачёв</t>
  </si>
  <si>
    <t>Е.А. Сухоцкий</t>
  </si>
  <si>
    <t>Начальник ЦТО Усть-Илимской ГЭС</t>
  </si>
  <si>
    <t>П.Ю. Туров</t>
  </si>
  <si>
    <t>2024год</t>
  </si>
  <si>
    <t>т</t>
  </si>
  <si>
    <t>7</t>
  </si>
  <si>
    <t>Ливневая канализация. Этап 1</t>
  </si>
  <si>
    <t>Выполнение строительно-монтажных и пусконаладочных работ по объекту ""Благоустройство прилегающей территории с устройством твердого покрытия из сборного железобетона"</t>
  </si>
  <si>
    <t>Ведомость объёмов работ № 02-01-01</t>
  </si>
  <si>
    <t>Земляные работы</t>
  </si>
  <si>
    <t>13</t>
  </si>
  <si>
    <t>Крепление инвентарными щитами стенок траншей шириной до 2 м в грунтах: устойчивых</t>
  </si>
  <si>
    <t>14</t>
  </si>
  <si>
    <t>Щиты настила, толщина 40 мм</t>
  </si>
  <si>
    <t>м2</t>
  </si>
  <si>
    <t>9</t>
  </si>
  <si>
    <t>10</t>
  </si>
  <si>
    <t>м3</t>
  </si>
  <si>
    <t>11</t>
  </si>
  <si>
    <t>Засыпка траншей и котлованов с перемещением грунта до 5 м бульдозерами мощностью: 79 кВт (108 л.с.), группа грунтов 2</t>
  </si>
  <si>
    <t>12</t>
  </si>
  <si>
    <t>Уплотнение грунта пневматическими трамбовками, группа грунтов: 1-2</t>
  </si>
  <si>
    <t>Разработка грунта экскаваторами с погрузкой на автомобили-самосвалы, вместимость ковша 0,65 (0,5-1) м3, группа грунтов: 1</t>
  </si>
  <si>
    <t>8</t>
  </si>
  <si>
    <t>Работа на отвале, группа грунтов: 1</t>
  </si>
  <si>
    <t>Земляные работы в охранной зоне ВЛ</t>
  </si>
  <si>
    <t>15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</si>
  <si>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2</t>
  </si>
  <si>
    <t>28</t>
  </si>
  <si>
    <t>22</t>
  </si>
  <si>
    <t>23</t>
  </si>
  <si>
    <t>Песок природный для строительных работ I класс, средний</t>
  </si>
  <si>
    <t>24</t>
  </si>
  <si>
    <t>25</t>
  </si>
  <si>
    <t>20</t>
  </si>
  <si>
    <t>21</t>
  </si>
  <si>
    <t>Колодцы К1, К2, К3, К4 (10-23-НВК (08-23-НВК л.4,5,6,7))</t>
  </si>
  <si>
    <t>Розлив вяжущих материалов</t>
  </si>
  <si>
    <t>Битум нефтяной дорожный БНД 60/90</t>
  </si>
  <si>
    <t>30</t>
  </si>
  <si>
    <t>Устройство бетонной подготовки</t>
  </si>
  <si>
    <t>31</t>
  </si>
  <si>
    <t>Смеси бетонные тяжелого бетона (БСТ), класс В15 (М200)</t>
  </si>
  <si>
    <t>47</t>
  </si>
  <si>
    <t>Армирование подстилающих слоев и набетонок</t>
  </si>
  <si>
    <t>48</t>
  </si>
  <si>
    <t>Сталь арматурная горячекатаная гладкая, класс A-I, диаметр 6-22 мм</t>
  </si>
  <si>
    <t>32</t>
  </si>
  <si>
    <t>Устройство круглых сборных железобетонных канализационных колодцев диаметром: 1 м в сухих грунтах</t>
  </si>
  <si>
    <t>Щебень из плотных горных пород для строительных работ М 400, фракция 20-40 мм</t>
  </si>
  <si>
    <t>33</t>
  </si>
  <si>
    <t>35</t>
  </si>
  <si>
    <t>Раствор готовый кладочный, цементный, М100</t>
  </si>
  <si>
    <t>Смеси бетонные тяжелого бетона (БСТ), класс В25 (М350) (обойма)</t>
  </si>
  <si>
    <t>36</t>
  </si>
  <si>
    <t>Плиты днища железобетонные, объем до 0,5 м3, бетон В15, расход арматуры от 50 до 100 кг/м3 (ПН10)</t>
  </si>
  <si>
    <t>37</t>
  </si>
  <si>
    <t>Кольца стеновые смотровых колодцев железобетонные, объем до 0,9 м3, бетон В15, расход арматуры до 50 кг/м3 (КС10.3)</t>
  </si>
  <si>
    <t>38</t>
  </si>
  <si>
    <t>Кольца стеновые смотровых колодцев железобетонные, объем до 0,9 м3, бетон В15, расход арматуры до 50 кг/м3 (КС10.6)</t>
  </si>
  <si>
    <t>39</t>
  </si>
  <si>
    <t>Кольца стеновые смотровых колодцев железобетонные, объем до 0,9 м3, бетон В15, расход арматуры до 50 кг/м3 (КС10.9)</t>
  </si>
  <si>
    <t>40</t>
  </si>
  <si>
    <t>Плиты перекрытий железобетонные для смотровых колодцев водопроводных и канализационных сетей, объем до 0,2 м3, бетон В15, расход арматуры от 50 до 100 кг/м3 (1ПП10)</t>
  </si>
  <si>
    <t>41</t>
  </si>
  <si>
    <t>Кольца опорные железобетонные, объем до 0,1 м3, бетон В15, расход арматуры до 50 кг/м3 (КО6)</t>
  </si>
  <si>
    <t>42</t>
  </si>
  <si>
    <t>Кольца опорные железобетонные, объем до 0,1 м3, бетон В15, расход арматуры до 50 кг/м3 (КС7.3)</t>
  </si>
  <si>
    <t>44</t>
  </si>
  <si>
    <t>Люк чугунный круглый тяжелый, номинальная нагрузка 250 кН, диаметр лаза 600 мм</t>
  </si>
  <si>
    <t>45</t>
  </si>
  <si>
    <t>Установка закладных деталей весом: до 4 кг</t>
  </si>
  <si>
    <t>46</t>
  </si>
  <si>
    <t>Двутавры с параллельными гранями полок, марки стали Ст3сп, Ст3пс, № 10Б-18Б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</si>
  <si>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</si>
  <si>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49</t>
  </si>
  <si>
    <t>34</t>
  </si>
  <si>
    <t>Сальник набивной Ду 300 L 200 ТМ 89-07</t>
  </si>
  <si>
    <t>Окраска металлических огрунтованных поверхностей: эмалью ПФ-115</t>
  </si>
  <si>
    <t>18</t>
  </si>
  <si>
    <t>Эмаль ПФ-1189</t>
  </si>
  <si>
    <t>кг</t>
  </si>
  <si>
    <t>Гидроизоляция покрытия</t>
  </si>
  <si>
    <t>Устройство стяжек: цементных толщиной 20 мм</t>
  </si>
  <si>
    <t>Устройство стяжек: на каждые 5 мм изменения толщины стяжки добавлять или исключать к норме 11-01-011-01 (+10 мм)</t>
  </si>
  <si>
    <t>Гидроизоляция боковая обмазочная битумная в 2 слоя по выровненной поверхности бутовой кладки, кирпичу, бетону</t>
  </si>
  <si>
    <t>Мастика (праймер) битумная с органическими растворителями для подготовки бетонных и цементно-песчаных поверхностей перед укладкой кровельных и гидроизоляционных материалов, диапазон температур от -20 до +40 °C, расход 0,25-0,35 л/м2 (Технониколь №01, расход 0,35 л/м2)</t>
  </si>
  <si>
    <t>л</t>
  </si>
  <si>
    <t>Мастика битумно-кукерсольная холодная</t>
  </si>
  <si>
    <t>Сплошное выравнивание внутренних бетонных поверхностей (однослойное оштукатуривание) известковым раствором: стен (затирка)</t>
  </si>
  <si>
    <t>Гидроизоляция стен</t>
  </si>
  <si>
    <t>Гидроизоляция днища</t>
  </si>
  <si>
    <t>Сети ливневой канализации (10-23-НВК (08-23-НВК.СО л.1))</t>
  </si>
  <si>
    <t>Укладка канализационных безнапорных раструбных труб из поливинилхлорида (ПВХ) диаметром: 315 мм</t>
  </si>
  <si>
    <t>17</t>
  </si>
  <si>
    <t>Труба КОРСИС ПРО DN 300 P SN16</t>
  </si>
  <si>
    <t>м</t>
  </si>
  <si>
    <t>Кольцо резиновое уплотнительное для труб из полиэтилена с двухслойной структурированной стенкой, наружный диаметр 315 мм</t>
  </si>
  <si>
    <t>29</t>
  </si>
  <si>
    <t>Муфта соединительная ду 315</t>
  </si>
  <si>
    <t>Сети ливневой канализации в охранной зоне ВЛ (10-23-НВК( 08-23-НВК.СО л.1))</t>
  </si>
  <si>
    <t>19</t>
  </si>
  <si>
    <t>Утройство лотка водоотводного в охранной зоне ВЛ (10-23-НВК, (08-23-НВК.СО л.1))</t>
  </si>
  <si>
    <t>26</t>
  </si>
  <si>
    <t>Устройство основания под фундаменты: щебеночного</t>
  </si>
  <si>
    <t>27</t>
  </si>
  <si>
    <t>Устройство бетонных водоотводных лотков с чугунными решетками (крышками) на подготовленные основания, диаметр гидравлического сечения: 300 мм</t>
  </si>
  <si>
    <t>Щиты настила, толщина 25 мм</t>
  </si>
  <si>
    <t>Смеси бетонные тяжелого бетона (БСТ), класс В25 (М350)</t>
  </si>
  <si>
    <t>43</t>
  </si>
  <si>
    <t>Лоток ЛВБ OPTIMA 300 №20/1  DN300 H610 (арт. 2230235)</t>
  </si>
  <si>
    <t>50</t>
  </si>
  <si>
    <t>Решетка AQUA-PROM 750х300</t>
  </si>
  <si>
    <t>Восстановление покрытия  (10-23-НВК, (08-23-НВК л.2))</t>
  </si>
  <si>
    <t>Разборка покрытий и оснований: асфальтобетонных</t>
  </si>
  <si>
    <t>Устройство подстилающих и выравнивающих слоев оснований: из песка</t>
  </si>
  <si>
    <t>Песок природный для дорожного строительства I класс, средний, квадратные сита</t>
  </si>
  <si>
    <t>Смесь щебеночно-песчаная готовая, щебень из плотных горных пород М 400, номер смеси С6, размер зерен 0-20 мм</t>
  </si>
  <si>
    <t>Прочие работы (10КС-2023-НВК, (08-23-НВК.СО л.1))</t>
  </si>
  <si>
    <t>Демонтажные работы</t>
  </si>
  <si>
    <t>Пробивка проемов в конструкциях: из бетона</t>
  </si>
  <si>
    <t>Ведущий инженер ОКС Усть-Илимской ГЭС</t>
  </si>
  <si>
    <t>Начальник ПТО Усть-Илимской ГЭС</t>
  </si>
  <si>
    <t>А.В. Смолькин</t>
  </si>
  <si>
    <t>Зам. Начальника ЦТО по ГТС Усть-Илимской ГЭС</t>
  </si>
  <si>
    <t>А.А. Тельнов</t>
  </si>
  <si>
    <t>Разработка грунта в траншеях экскаватором, в отвал группа грунтов 2</t>
  </si>
  <si>
    <t>Разработка грунта с погрузкой на автомобили-самосвалы в котлованах экскаваторами с ковшом вместимостью 0,5 м3, группа грунтов 2</t>
  </si>
  <si>
    <t>Доработка грунта вручную</t>
  </si>
  <si>
    <t>4.1</t>
  </si>
  <si>
    <t>Обратная засыпка траншей и котлованов с перемещением грунта до 5 м бульдозерами, группа грунтов 2</t>
  </si>
  <si>
    <t>Уплотнение грунта пневматическими трамбовками, группа грунтов 1-2</t>
  </si>
  <si>
    <t>Устройство нижнего слоя покрытия из асфаьлтобетона толщиной слоя 0,08м</t>
  </si>
  <si>
    <t>Устройство верхнего слоя покрытия из асфаьлтобетона толщиной слоя 0,06м</t>
  </si>
  <si>
    <t>Устройство основания под трубопроводы песчаного</t>
  </si>
  <si>
    <t>1,75т/м3</t>
  </si>
  <si>
    <t>Перевозка грунта в резерв на расстояние 1 км</t>
  </si>
  <si>
    <t>Доработка вручную грунта группы 2</t>
  </si>
  <si>
    <t xml:space="preserve">Пропитка щебня битумом </t>
  </si>
  <si>
    <t>16</t>
  </si>
  <si>
    <t>0,071т *4м3</t>
  </si>
  <si>
    <t>Устройство основания из щебня</t>
  </si>
  <si>
    <t>19.1</t>
  </si>
  <si>
    <t>20.1</t>
  </si>
  <si>
    <t>21.1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</si>
  <si>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</si>
  <si>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</si>
  <si>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</si>
  <si>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</si>
  <si>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</si>
  <si>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</si>
  <si>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</si>
  <si>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</si>
  <si>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</si>
  <si>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</si>
  <si>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23.1</t>
  </si>
  <si>
    <t>23.2</t>
  </si>
  <si>
    <t>24.1</t>
  </si>
  <si>
    <t>25.1</t>
  </si>
  <si>
    <t>Устройство стяжек: цементных толщиной 30 мм</t>
  </si>
  <si>
    <t>27.1</t>
  </si>
  <si>
    <t>31.1</t>
  </si>
  <si>
    <t>32.1</t>
  </si>
  <si>
    <t>35.1</t>
  </si>
  <si>
    <t>36.1</t>
  </si>
  <si>
    <t>37.1</t>
  </si>
  <si>
    <t>38.1</t>
  </si>
  <si>
    <t>Перевозка строительного мусора на полигон ТБО на расстояние 23 км</t>
  </si>
  <si>
    <t>43.1</t>
  </si>
  <si>
    <t>Установка Насоса дренажный Pedrollo RX 3/20-0.37 кВт</t>
  </si>
  <si>
    <t>2,4т/м3</t>
  </si>
  <si>
    <t>1,98т/м3</t>
  </si>
  <si>
    <t>Погрузка строительного мусора экскаватором в автомобиль-самосвал</t>
  </si>
  <si>
    <t>I</t>
  </si>
  <si>
    <t>II</t>
  </si>
  <si>
    <t>III</t>
  </si>
  <si>
    <t>IV</t>
  </si>
  <si>
    <t>V</t>
  </si>
  <si>
    <t>VI</t>
  </si>
  <si>
    <t>VII</t>
  </si>
  <si>
    <t>VIII</t>
  </si>
  <si>
    <t>ХI</t>
  </si>
  <si>
    <t>ХII</t>
  </si>
  <si>
    <t>ХIII</t>
  </si>
  <si>
    <t>Усложняющие условия производства строительно-монтажных работ вне помещений, разделы II и VIII</t>
  </si>
  <si>
    <t>Установка закладных деталей</t>
  </si>
  <si>
    <t>Набетонка на гороловину , бетон В15 (М200)</t>
  </si>
  <si>
    <t>Устройство подстилающих и выравнивающих слоев оснований</t>
  </si>
  <si>
    <t>0,8л на 1м2</t>
  </si>
  <si>
    <t>Смеси асфальтобетонные плотные крупнозернистые, тип Б, марка II - 2,421т/м3</t>
  </si>
  <si>
    <t>Смеси асфальтобетонные плотные мелкозернистые, тип В, марка II - 2,457т/м3</t>
  </si>
  <si>
    <t>28.1</t>
  </si>
  <si>
    <t>28.2</t>
  </si>
  <si>
    <t>31.2</t>
  </si>
  <si>
    <t>33.1</t>
  </si>
  <si>
    <t>33.2</t>
  </si>
  <si>
    <t>36.2</t>
  </si>
  <si>
    <t>36.3</t>
  </si>
  <si>
    <t>39.1</t>
  </si>
  <si>
    <t>39.2</t>
  </si>
  <si>
    <t>39.3</t>
  </si>
  <si>
    <t>39.4</t>
  </si>
  <si>
    <t>44.1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</si>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</sst>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\ _₽"/>
    <numFmt numFmtId="165" formatCode="0.000"/>
    <numFmt numFmtId="166" formatCode="0.000000"/>
    <numFmt numFmtId="167" formatCode="0.00000"/>
    <numFmt numFmtId="168" formatCode="0.0000"/>
    <numFmt numFmtId="169" formatCode="0.0"/>
  </numFmts>
  <fonts count="11" x14ac:knownFonts="1">
    <font>
      <sz val="11"/>
      <color rgb="FF000000"/>
      <name val="Calibri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49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right" vertical="center" wrapText="1"/>
    </xf>
    <xf numFmtId="2" fontId="2" fillId="0" borderId="1" xfId="1" applyNumberFormat="1" applyFont="1" applyFill="1" applyBorder="1" applyAlignment="1" applyProtection="1">
      <alignment horizontal="right" vertical="center" wrapText="1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168" fontId="2" fillId="0" borderId="1" xfId="1" applyNumberFormat="1" applyFont="1" applyFill="1" applyBorder="1" applyAlignment="1" applyProtection="1">
      <alignment horizontal="right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" fontId="2" fillId="0" borderId="1" xfId="1" applyNumberFormat="1" applyFont="1" applyFill="1" applyBorder="1" applyAlignment="1" applyProtection="1">
      <alignment horizontal="right" vertical="center" wrapText="1"/>
    </xf>
    <xf numFmtId="169" fontId="2" fillId="0" borderId="1" xfId="1" applyNumberFormat="1" applyFont="1" applyFill="1" applyBorder="1" applyAlignment="1" applyProtection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1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4"/>
  <sheetViews>
    <sheetView tabSelected="1" topLeftCell="A97" workbookViewId="0">
      <selection activeCell="E104" sqref="E104"/>
    </sheetView>
  </sheetViews>
  <sheetFormatPr defaultColWidth="9.140625" defaultRowHeight="15.75" x14ac:dyDescent="0.25"/>
  <cols>
    <col min="1" max="1" width="6.28515625" style="1" customWidth="1"/>
    <col min="2" max="2" width="103.85546875" style="5" customWidth="1"/>
    <col min="3" max="3" width="10.7109375" style="5" customWidth="1"/>
    <col min="4" max="4" width="12.28515625" style="5" customWidth="1"/>
    <col min="5" max="5" width="26.42578125" style="5" customWidth="1"/>
    <col min="6" max="6" width="9.140625" style="5"/>
    <col min="7" max="7" width="4.7109375" style="5" hidden="1" customWidth="1"/>
    <col min="8" max="13" width="9.140625" style="5"/>
    <col min="14" max="15" width="135.28515625" style="23" hidden="1" customWidth="1"/>
    <col min="16" max="16" width="55.140625" style="23" hidden="1" customWidth="1"/>
    <col min="17" max="17" width="69" style="23" hidden="1" customWidth="1"/>
    <col min="18" max="18" width="55.140625" style="23" hidden="1" customWidth="1"/>
    <col min="19" max="19" width="69" style="23" hidden="1" customWidth="1"/>
    <col min="20" max="16384" width="9.140625" style="5"/>
  </cols>
  <sheetData>
    <row r="1" spans="1:14" x14ac:dyDescent="0.25">
      <c r="B1" s="43" t="s">
        <v>4</v>
      </c>
      <c r="C1" s="43"/>
      <c r="D1" s="43"/>
      <c r="E1" s="43"/>
    </row>
    <row r="2" spans="1:14" x14ac:dyDescent="0.25">
      <c r="B2" s="44" t="s">
        <v>15</v>
      </c>
      <c r="C2" s="44"/>
      <c r="D2" s="44"/>
      <c r="E2" s="44"/>
    </row>
    <row r="3" spans="1:14" x14ac:dyDescent="0.25">
      <c r="B3" s="43" t="s">
        <v>16</v>
      </c>
      <c r="C3" s="43"/>
      <c r="D3" s="43"/>
      <c r="E3" s="43"/>
    </row>
    <row r="4" spans="1:14" x14ac:dyDescent="0.25">
      <c r="B4" s="44" t="s">
        <v>12</v>
      </c>
      <c r="C4" s="44"/>
      <c r="D4" s="44"/>
      <c r="E4" s="44"/>
    </row>
    <row r="6" spans="1:14" s="9" customFormat="1" x14ac:dyDescent="0.25">
      <c r="A6" s="45" t="s">
        <v>25</v>
      </c>
      <c r="B6" s="45"/>
      <c r="C6" s="45"/>
      <c r="D6" s="45"/>
      <c r="E6" s="45"/>
    </row>
    <row r="7" spans="1:14" s="9" customFormat="1" ht="39.75" customHeight="1" x14ac:dyDescent="0.25">
      <c r="A7" s="46" t="s">
        <v>24</v>
      </c>
      <c r="B7" s="46"/>
      <c r="C7" s="46"/>
      <c r="D7" s="46"/>
      <c r="E7" s="46"/>
    </row>
    <row r="8" spans="1:14" s="9" customFormat="1" ht="19.5" customHeight="1" x14ac:dyDescent="0.25">
      <c r="A8" s="50" t="s">
        <v>23</v>
      </c>
      <c r="B8" s="50"/>
      <c r="C8" s="50"/>
      <c r="D8" s="50"/>
      <c r="E8" s="50"/>
    </row>
    <row r="9" spans="1:14" s="9" customFormat="1" ht="19.5" customHeight="1" x14ac:dyDescent="0.25">
      <c r="A9" s="1"/>
      <c r="B9" s="24"/>
      <c r="E9" s="9" t="s">
        <v>20</v>
      </c>
    </row>
    <row r="10" spans="1:14" s="9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19" customFormat="1" x14ac:dyDescent="0.25">
      <c r="A11" s="17">
        <v>1</v>
      </c>
      <c r="B11" s="18">
        <v>2</v>
      </c>
      <c r="C11" s="18">
        <v>3</v>
      </c>
      <c r="D11" s="18">
        <v>4</v>
      </c>
      <c r="E11" s="18">
        <v>5</v>
      </c>
    </row>
    <row r="12" spans="1:14" s="9" customFormat="1" ht="20.25" customHeight="1" x14ac:dyDescent="0.25">
      <c r="A12" s="39" t="s">
        <v>190</v>
      </c>
      <c r="B12" s="7" t="s">
        <v>26</v>
      </c>
      <c r="C12" s="3"/>
      <c r="D12" s="8"/>
      <c r="E12" s="4"/>
      <c r="G12" s="5"/>
      <c r="N12" s="6"/>
    </row>
    <row r="13" spans="1:14" s="9" customFormat="1" ht="22.5" customHeight="1" x14ac:dyDescent="0.25">
      <c r="A13" s="25" t="s">
        <v>6</v>
      </c>
      <c r="B13" s="26" t="s">
        <v>143</v>
      </c>
      <c r="C13" s="27" t="s">
        <v>34</v>
      </c>
      <c r="D13" s="28">
        <f>0.013241*1000</f>
        <v>13.241</v>
      </c>
      <c r="E13" s="26"/>
      <c r="G13" s="5"/>
      <c r="N13" s="6"/>
    </row>
    <row r="14" spans="1:14" s="9" customFormat="1" ht="35.25" customHeight="1" x14ac:dyDescent="0.25">
      <c r="A14" s="25" t="s">
        <v>7</v>
      </c>
      <c r="B14" s="26" t="s">
        <v>144</v>
      </c>
      <c r="C14" s="27" t="s">
        <v>34</v>
      </c>
      <c r="D14" s="29">
        <f>0.01455*1000</f>
        <v>14.55</v>
      </c>
      <c r="E14" s="26"/>
      <c r="G14" s="5"/>
      <c r="N14" s="6"/>
    </row>
    <row r="15" spans="1:14" s="9" customFormat="1" ht="21.75" customHeight="1" x14ac:dyDescent="0.25">
      <c r="A15" s="25" t="s">
        <v>8</v>
      </c>
      <c r="B15" s="26" t="s">
        <v>145</v>
      </c>
      <c r="C15" s="27" t="s">
        <v>34</v>
      </c>
      <c r="D15" s="32">
        <f>0.008595*100</f>
        <v>0.85950000000000004</v>
      </c>
      <c r="E15" s="26"/>
      <c r="G15" s="5"/>
      <c r="N15" s="6"/>
    </row>
    <row r="16" spans="1:14" s="9" customFormat="1" ht="19.5" customHeight="1" x14ac:dyDescent="0.25">
      <c r="A16" s="25" t="s">
        <v>9</v>
      </c>
      <c r="B16" s="26" t="s">
        <v>28</v>
      </c>
      <c r="C16" s="27" t="s">
        <v>31</v>
      </c>
      <c r="D16" s="28">
        <f>1.49184*100</f>
        <v>149.184</v>
      </c>
      <c r="E16" s="26"/>
      <c r="G16" s="5"/>
      <c r="N16" s="6"/>
    </row>
    <row r="17" spans="1:14" s="9" customFormat="1" ht="21.75" customHeight="1" x14ac:dyDescent="0.25">
      <c r="A17" s="25" t="s">
        <v>146</v>
      </c>
      <c r="B17" s="26" t="s">
        <v>30</v>
      </c>
      <c r="C17" s="27" t="s">
        <v>31</v>
      </c>
      <c r="D17" s="29">
        <v>32.820480000000003</v>
      </c>
      <c r="E17" s="26"/>
      <c r="G17" s="5"/>
      <c r="N17" s="6"/>
    </row>
    <row r="18" spans="1:14" s="9" customFormat="1" ht="49.5" customHeight="1" x14ac:dyDescent="0.25">
      <c r="A18" s="25" t="s">
        <v>10</v>
      </c>
      <c r="B18" s="26" t="s">
        <v>151</v>
      </c>
      <c r="C18" s="27" t="s">
        <v>34</v>
      </c>
      <c r="D18" s="28">
        <v>1.37</v>
      </c>
      <c r="E18" s="26" t="s">
        <v>48</v>
      </c>
      <c r="G18" s="5"/>
      <c r="N18" s="6"/>
    </row>
    <row r="19" spans="1:14" s="9" customFormat="1" ht="33.75" customHeight="1" x14ac:dyDescent="0.25">
      <c r="A19" s="25" t="s">
        <v>11</v>
      </c>
      <c r="B19" s="26" t="s">
        <v>147</v>
      </c>
      <c r="C19" s="27" t="s">
        <v>34</v>
      </c>
      <c r="D19" s="29">
        <v>15.77</v>
      </c>
      <c r="E19" s="26"/>
      <c r="G19" s="5"/>
      <c r="N19" s="6"/>
    </row>
    <row r="20" spans="1:14" s="9" customFormat="1" ht="24" customHeight="1" x14ac:dyDescent="0.25">
      <c r="A20" s="25" t="s">
        <v>22</v>
      </c>
      <c r="B20" s="26" t="s">
        <v>148</v>
      </c>
      <c r="C20" s="27" t="s">
        <v>34</v>
      </c>
      <c r="D20" s="29">
        <v>15.77</v>
      </c>
      <c r="E20" s="26"/>
      <c r="G20" s="5"/>
      <c r="N20" s="6"/>
    </row>
    <row r="21" spans="1:14" s="9" customFormat="1" ht="33.75" customHeight="1" x14ac:dyDescent="0.25">
      <c r="A21" s="25" t="s">
        <v>40</v>
      </c>
      <c r="B21" s="26" t="s">
        <v>39</v>
      </c>
      <c r="C21" s="27" t="s">
        <v>34</v>
      </c>
      <c r="D21" s="29">
        <v>12.88</v>
      </c>
      <c r="E21" s="26"/>
      <c r="G21" s="5"/>
      <c r="N21" s="6"/>
    </row>
    <row r="22" spans="1:14" s="9" customFormat="1" ht="24.75" customHeight="1" x14ac:dyDescent="0.25">
      <c r="A22" s="25" t="s">
        <v>22</v>
      </c>
      <c r="B22" s="26" t="s">
        <v>153</v>
      </c>
      <c r="C22" s="27" t="s">
        <v>21</v>
      </c>
      <c r="D22" s="28">
        <v>22.54</v>
      </c>
      <c r="E22" s="26" t="s">
        <v>152</v>
      </c>
      <c r="G22" s="5"/>
      <c r="N22" s="6"/>
    </row>
    <row r="23" spans="1:14" s="9" customFormat="1" ht="22.5" customHeight="1" x14ac:dyDescent="0.25">
      <c r="A23" s="25" t="s">
        <v>40</v>
      </c>
      <c r="B23" s="26" t="s">
        <v>41</v>
      </c>
      <c r="C23" s="27" t="s">
        <v>34</v>
      </c>
      <c r="D23" s="29">
        <v>12.88</v>
      </c>
      <c r="E23" s="26"/>
      <c r="G23" s="5"/>
      <c r="N23" s="6"/>
    </row>
    <row r="24" spans="1:14" s="9" customFormat="1" ht="18.75" customHeight="1" x14ac:dyDescent="0.25">
      <c r="A24" s="39" t="s">
        <v>191</v>
      </c>
      <c r="B24" s="7" t="s">
        <v>42</v>
      </c>
      <c r="C24" s="3"/>
      <c r="D24" s="33"/>
      <c r="E24" s="26"/>
      <c r="G24" s="5"/>
      <c r="N24" s="6"/>
    </row>
    <row r="25" spans="1:14" s="9" customFormat="1" ht="33.75" customHeight="1" x14ac:dyDescent="0.25">
      <c r="A25" s="25" t="s">
        <v>32</v>
      </c>
      <c r="B25" s="26" t="s">
        <v>44</v>
      </c>
      <c r="C25" s="27" t="s">
        <v>34</v>
      </c>
      <c r="D25" s="28">
        <v>133.88900000000001</v>
      </c>
      <c r="E25" s="26"/>
      <c r="G25" s="5"/>
      <c r="N25" s="6"/>
    </row>
    <row r="26" spans="1:14" s="9" customFormat="1" ht="24" customHeight="1" x14ac:dyDescent="0.25">
      <c r="A26" s="25" t="s">
        <v>33</v>
      </c>
      <c r="B26" s="26" t="s">
        <v>154</v>
      </c>
      <c r="C26" s="27" t="s">
        <v>34</v>
      </c>
      <c r="D26" s="29">
        <v>4.1409000000000002</v>
      </c>
      <c r="E26" s="26"/>
      <c r="G26" s="5"/>
      <c r="N26" s="6"/>
    </row>
    <row r="27" spans="1:14" s="9" customFormat="1" ht="32.25" customHeight="1" x14ac:dyDescent="0.25">
      <c r="A27" s="25" t="s">
        <v>35</v>
      </c>
      <c r="B27" s="26" t="s">
        <v>28</v>
      </c>
      <c r="C27" s="27" t="s">
        <v>31</v>
      </c>
      <c r="D27" s="29">
        <v>262.39999999999998</v>
      </c>
      <c r="E27" s="26" t="s">
        <v>30</v>
      </c>
      <c r="G27" s="5"/>
      <c r="N27" s="6"/>
    </row>
    <row r="28" spans="1:14" s="9" customFormat="1" ht="45" customHeight="1" x14ac:dyDescent="0.25">
      <c r="A28" s="25" t="s">
        <v>37</v>
      </c>
      <c r="B28" s="26" t="s">
        <v>151</v>
      </c>
      <c r="C28" s="27" t="s">
        <v>34</v>
      </c>
      <c r="D28" s="28">
        <v>6.92</v>
      </c>
      <c r="E28" s="26" t="s">
        <v>48</v>
      </c>
      <c r="G28" s="5"/>
      <c r="N28" s="6"/>
    </row>
    <row r="29" spans="1:14" s="9" customFormat="1" ht="33.75" customHeight="1" x14ac:dyDescent="0.25">
      <c r="A29" s="25" t="s">
        <v>27</v>
      </c>
      <c r="B29" s="26" t="s">
        <v>36</v>
      </c>
      <c r="C29" s="27" t="s">
        <v>34</v>
      </c>
      <c r="D29" s="29">
        <v>109.68</v>
      </c>
      <c r="E29" s="26"/>
      <c r="G29" s="5"/>
      <c r="N29" s="6"/>
    </row>
    <row r="30" spans="1:14" s="9" customFormat="1" ht="22.5" customHeight="1" x14ac:dyDescent="0.25">
      <c r="A30" s="25" t="s">
        <v>29</v>
      </c>
      <c r="B30" s="26" t="s">
        <v>38</v>
      </c>
      <c r="C30" s="27" t="s">
        <v>34</v>
      </c>
      <c r="D30" s="29">
        <v>109.68</v>
      </c>
      <c r="E30" s="26"/>
      <c r="G30" s="5"/>
      <c r="N30" s="6"/>
    </row>
    <row r="31" spans="1:14" s="9" customFormat="1" ht="33.75" customHeight="1" x14ac:dyDescent="0.25">
      <c r="A31" s="25" t="s">
        <v>43</v>
      </c>
      <c r="B31" s="26" t="s">
        <v>39</v>
      </c>
      <c r="C31" s="27" t="s">
        <v>34</v>
      </c>
      <c r="D31" s="29">
        <v>28.35</v>
      </c>
      <c r="E31" s="26"/>
      <c r="G31" s="5"/>
      <c r="N31" s="6"/>
    </row>
    <row r="32" spans="1:14" s="9" customFormat="1" ht="22.5" customHeight="1" x14ac:dyDescent="0.25">
      <c r="A32" s="25" t="s">
        <v>156</v>
      </c>
      <c r="B32" s="26" t="s">
        <v>153</v>
      </c>
      <c r="C32" s="27" t="s">
        <v>21</v>
      </c>
      <c r="D32" s="32">
        <v>49.612499999999997</v>
      </c>
      <c r="E32" s="26" t="s">
        <v>152</v>
      </c>
      <c r="G32" s="5"/>
      <c r="N32" s="6"/>
    </row>
    <row r="33" spans="1:14" s="9" customFormat="1" ht="23.25" customHeight="1" x14ac:dyDescent="0.25">
      <c r="A33" s="25" t="s">
        <v>111</v>
      </c>
      <c r="B33" s="26" t="s">
        <v>41</v>
      </c>
      <c r="C33" s="27" t="s">
        <v>34</v>
      </c>
      <c r="D33" s="28">
        <v>28.35</v>
      </c>
      <c r="E33" s="26"/>
      <c r="G33" s="5"/>
      <c r="N33" s="6"/>
    </row>
    <row r="34" spans="1:14" s="9" customFormat="1" ht="20.25" customHeight="1" x14ac:dyDescent="0.25">
      <c r="A34" s="39" t="s">
        <v>192</v>
      </c>
      <c r="B34" s="7" t="s">
        <v>53</v>
      </c>
      <c r="C34" s="3"/>
      <c r="D34" s="33"/>
      <c r="E34" s="26"/>
      <c r="G34" s="5"/>
      <c r="N34" s="6"/>
    </row>
    <row r="35" spans="1:14" s="9" customFormat="1" ht="20.25" customHeight="1" x14ac:dyDescent="0.25">
      <c r="A35" s="25" t="s">
        <v>96</v>
      </c>
      <c r="B35" s="26" t="s">
        <v>158</v>
      </c>
      <c r="C35" s="27" t="s">
        <v>34</v>
      </c>
      <c r="D35" s="28">
        <v>4</v>
      </c>
      <c r="E35" s="26"/>
      <c r="G35" s="5"/>
      <c r="N35" s="6"/>
    </row>
    <row r="36" spans="1:14" s="9" customFormat="1" ht="20.25" customHeight="1" x14ac:dyDescent="0.25">
      <c r="A36" s="25" t="s">
        <v>118</v>
      </c>
      <c r="B36" s="26" t="s">
        <v>155</v>
      </c>
      <c r="C36" s="27" t="s">
        <v>21</v>
      </c>
      <c r="D36" s="28">
        <f>0.071*4</f>
        <v>0.28399999999999997</v>
      </c>
      <c r="E36" s="26" t="s">
        <v>157</v>
      </c>
      <c r="G36" s="5"/>
      <c r="N36" s="6"/>
    </row>
    <row r="37" spans="1:14" s="9" customFormat="1" ht="20.25" customHeight="1" x14ac:dyDescent="0.25">
      <c r="A37" s="25" t="s">
        <v>159</v>
      </c>
      <c r="B37" s="26" t="s">
        <v>55</v>
      </c>
      <c r="C37" s="27" t="s">
        <v>21</v>
      </c>
      <c r="D37" s="31">
        <v>0.29252</v>
      </c>
      <c r="E37" s="26"/>
      <c r="G37" s="5"/>
      <c r="N37" s="6"/>
    </row>
    <row r="38" spans="1:14" s="9" customFormat="1" ht="20.25" customHeight="1" x14ac:dyDescent="0.25">
      <c r="A38" s="25" t="s">
        <v>51</v>
      </c>
      <c r="B38" s="26" t="s">
        <v>57</v>
      </c>
      <c r="C38" s="27" t="s">
        <v>34</v>
      </c>
      <c r="D38" s="28">
        <f>0.01444*100</f>
        <v>1.444</v>
      </c>
      <c r="E38" s="26"/>
      <c r="G38" s="5"/>
      <c r="N38" s="6"/>
    </row>
    <row r="39" spans="1:14" s="9" customFormat="1" ht="20.25" customHeight="1" x14ac:dyDescent="0.25">
      <c r="A39" s="25" t="s">
        <v>160</v>
      </c>
      <c r="B39" s="26" t="s">
        <v>59</v>
      </c>
      <c r="C39" s="27" t="s">
        <v>34</v>
      </c>
      <c r="D39" s="31">
        <v>1.47288</v>
      </c>
      <c r="E39" s="26"/>
      <c r="G39" s="5"/>
      <c r="N39" s="6"/>
    </row>
    <row r="40" spans="1:14" s="9" customFormat="1" ht="20.25" customHeight="1" x14ac:dyDescent="0.25">
      <c r="A40" s="25" t="s">
        <v>52</v>
      </c>
      <c r="B40" s="26" t="s">
        <v>61</v>
      </c>
      <c r="C40" s="27" t="s">
        <v>21</v>
      </c>
      <c r="D40" s="31">
        <v>9.2840000000000006E-2</v>
      </c>
      <c r="E40" s="26"/>
      <c r="G40" s="5"/>
      <c r="N40" s="6"/>
    </row>
    <row r="41" spans="1:14" s="9" customFormat="1" ht="20.25" customHeight="1" x14ac:dyDescent="0.25">
      <c r="A41" s="25" t="s">
        <v>161</v>
      </c>
      <c r="B41" s="26" t="s">
        <v>63</v>
      </c>
      <c r="C41" s="27" t="s">
        <v>21</v>
      </c>
      <c r="D41" s="31">
        <v>9.2840000000000006E-2</v>
      </c>
      <c r="E41" s="26"/>
      <c r="G41" s="5"/>
      <c r="N41" s="6"/>
    </row>
    <row r="42" spans="1:14" s="9" customFormat="1" ht="33.75" customHeight="1" x14ac:dyDescent="0.25">
      <c r="A42" s="25" t="s">
        <v>46</v>
      </c>
      <c r="B42" s="26" t="s">
        <v>65</v>
      </c>
      <c r="C42" s="27" t="s">
        <v>34</v>
      </c>
      <c r="D42" s="28">
        <f>0.241*10</f>
        <v>2.41</v>
      </c>
      <c r="E42" s="26"/>
      <c r="G42" s="5"/>
      <c r="N42" s="6"/>
    </row>
    <row r="43" spans="1:14" s="9" customFormat="1" ht="25.5" customHeight="1" x14ac:dyDescent="0.25">
      <c r="A43" s="25" t="s">
        <v>162</v>
      </c>
      <c r="B43" s="26" t="s">
        <v>69</v>
      </c>
      <c r="C43" s="27" t="s">
        <v>34</v>
      </c>
      <c r="D43" s="31">
        <v>0.18557000000000001</v>
      </c>
      <c r="E43" s="26"/>
      <c r="G43" s="5"/>
      <c r="N43" s="6"/>
    </row>
    <row r="44" spans="1:14" s="9" customFormat="1" ht="25.5" customHeight="1" x14ac:dyDescent="0.25">
      <c r="A44" s="25" t="s">
        <v>163</v>
      </c>
      <c r="B44" s="26" t="s">
        <v>70</v>
      </c>
      <c r="C44" s="27" t="s">
        <v>34</v>
      </c>
      <c r="D44" s="32">
        <v>0.18</v>
      </c>
      <c r="E44" s="26"/>
      <c r="G44" s="5"/>
      <c r="N44" s="6"/>
    </row>
    <row r="45" spans="1:14" s="9" customFormat="1" ht="25.5" customHeight="1" x14ac:dyDescent="0.25">
      <c r="A45" s="25" t="s">
        <v>164</v>
      </c>
      <c r="B45" s="26" t="s">
        <v>72</v>
      </c>
      <c r="C45" s="27" t="s">
        <v>34</v>
      </c>
      <c r="D45" s="29">
        <v>0.72</v>
      </c>
      <c r="E45" s="26"/>
      <c r="G45" s="5"/>
      <c r="N45" s="6"/>
    </row>
    <row r="46" spans="1:14" s="9" customFormat="1" ht="33.75" customHeight="1" x14ac:dyDescent="0.25">
      <c r="A46" s="25" t="s">
        <v>165</v>
      </c>
      <c r="B46" s="26" t="s">
        <v>74</v>
      </c>
      <c r="C46" s="27" t="s">
        <v>34</v>
      </c>
      <c r="D46" s="29">
        <v>0.08</v>
      </c>
      <c r="E46" s="26"/>
      <c r="G46" s="5"/>
      <c r="N46" s="6"/>
    </row>
    <row r="47" spans="1:14" s="9" customFormat="1" ht="33.75" customHeight="1" x14ac:dyDescent="0.25">
      <c r="A47" s="25" t="s">
        <v>166</v>
      </c>
      <c r="B47" s="26" t="s">
        <v>76</v>
      </c>
      <c r="C47" s="27" t="s">
        <v>34</v>
      </c>
      <c r="D47" s="29">
        <v>0.32</v>
      </c>
      <c r="E47" s="26"/>
      <c r="G47" s="5"/>
      <c r="N47" s="6"/>
    </row>
    <row r="48" spans="1:14" s="9" customFormat="1" ht="33.75" customHeight="1" x14ac:dyDescent="0.25">
      <c r="A48" s="25" t="s">
        <v>167</v>
      </c>
      <c r="B48" s="26" t="s">
        <v>78</v>
      </c>
      <c r="C48" s="27" t="s">
        <v>34</v>
      </c>
      <c r="D48" s="29">
        <v>0.72</v>
      </c>
      <c r="E48" s="26"/>
      <c r="G48" s="5"/>
      <c r="N48" s="6"/>
    </row>
    <row r="49" spans="1:14" s="9" customFormat="1" ht="33.75" customHeight="1" x14ac:dyDescent="0.25">
      <c r="A49" s="25" t="s">
        <v>168</v>
      </c>
      <c r="B49" s="26" t="s">
        <v>80</v>
      </c>
      <c r="C49" s="27" t="s">
        <v>34</v>
      </c>
      <c r="D49" s="35">
        <v>0.4</v>
      </c>
      <c r="E49" s="26"/>
      <c r="G49" s="5"/>
      <c r="N49" s="6"/>
    </row>
    <row r="50" spans="1:14" s="9" customFormat="1" ht="24.75" customHeight="1" x14ac:dyDescent="0.25">
      <c r="A50" s="25" t="s">
        <v>169</v>
      </c>
      <c r="B50" s="26" t="s">
        <v>82</v>
      </c>
      <c r="C50" s="27" t="s">
        <v>34</v>
      </c>
      <c r="D50" s="29">
        <v>0.12</v>
      </c>
      <c r="E50" s="26"/>
      <c r="G50" s="5"/>
      <c r="N50" s="6"/>
    </row>
    <row r="51" spans="1:14" s="9" customFormat="1" ht="24.75" customHeight="1" x14ac:dyDescent="0.25">
      <c r="A51" s="25" t="s">
        <v>170</v>
      </c>
      <c r="B51" s="26" t="s">
        <v>84</v>
      </c>
      <c r="C51" s="27" t="s">
        <v>34</v>
      </c>
      <c r="D51" s="29">
        <v>0.05</v>
      </c>
      <c r="E51" s="26"/>
      <c r="G51" s="5"/>
      <c r="N51" s="6"/>
    </row>
    <row r="52" spans="1:14" s="9" customFormat="1" ht="24.75" customHeight="1" x14ac:dyDescent="0.25">
      <c r="A52" s="25" t="s">
        <v>171</v>
      </c>
      <c r="B52" s="26" t="s">
        <v>86</v>
      </c>
      <c r="C52" s="27" t="s">
        <v>13</v>
      </c>
      <c r="D52" s="34">
        <v>4</v>
      </c>
      <c r="E52" s="26"/>
      <c r="G52" s="5"/>
      <c r="N52" s="6"/>
    </row>
    <row r="53" spans="1:14" s="9" customFormat="1" ht="24.75" customHeight="1" x14ac:dyDescent="0.25">
      <c r="A53" s="25" t="s">
        <v>47</v>
      </c>
      <c r="B53" s="26" t="s">
        <v>88</v>
      </c>
      <c r="C53" s="27" t="s">
        <v>21</v>
      </c>
      <c r="D53" s="31">
        <v>8.0420000000000005E-2</v>
      </c>
      <c r="E53" s="26"/>
      <c r="G53" s="5"/>
      <c r="N53" s="6"/>
    </row>
    <row r="54" spans="1:14" s="9" customFormat="1" ht="27.75" customHeight="1" x14ac:dyDescent="0.25">
      <c r="A54" s="25" t="s">
        <v>172</v>
      </c>
      <c r="B54" s="26" t="s">
        <v>90</v>
      </c>
      <c r="C54" s="27" t="s">
        <v>21</v>
      </c>
      <c r="D54" s="31">
        <v>7.4819999999999998E-2</v>
      </c>
      <c r="E54" s="26"/>
      <c r="G54" s="5"/>
      <c r="N54" s="6"/>
    </row>
    <row r="55" spans="1:14" s="9" customFormat="1" ht="51" customHeight="1" x14ac:dyDescent="0.25">
      <c r="A55" s="25" t="s">
        <v>173</v>
      </c>
      <c r="B55" s="26" t="s">
        <v>91</v>
      </c>
      <c r="C55" s="27" t="s">
        <v>21</v>
      </c>
      <c r="D55" s="32">
        <v>5.5999999999999999E-3</v>
      </c>
      <c r="E55" s="26"/>
      <c r="G55" s="5"/>
      <c r="N55" s="6"/>
    </row>
    <row r="56" spans="1:14" s="9" customFormat="1" ht="21.75" customHeight="1" x14ac:dyDescent="0.25">
      <c r="A56" s="25" t="s">
        <v>49</v>
      </c>
      <c r="B56" s="26" t="s">
        <v>202</v>
      </c>
      <c r="C56" s="27" t="s">
        <v>21</v>
      </c>
      <c r="D56" s="32">
        <v>0.2064</v>
      </c>
      <c r="E56" s="26"/>
      <c r="G56" s="5"/>
      <c r="N56" s="6"/>
    </row>
    <row r="57" spans="1:14" s="9" customFormat="1" ht="21.75" customHeight="1" x14ac:dyDescent="0.25">
      <c r="A57" s="25" t="s">
        <v>174</v>
      </c>
      <c r="B57" s="26" t="s">
        <v>94</v>
      </c>
      <c r="C57" s="27" t="s">
        <v>13</v>
      </c>
      <c r="D57" s="34">
        <v>6</v>
      </c>
      <c r="E57" s="26"/>
      <c r="G57" s="5"/>
      <c r="N57" s="6"/>
    </row>
    <row r="58" spans="1:14" s="9" customFormat="1" ht="21.75" customHeight="1" x14ac:dyDescent="0.25">
      <c r="A58" s="25" t="s">
        <v>50</v>
      </c>
      <c r="B58" s="26" t="s">
        <v>95</v>
      </c>
      <c r="C58" s="27" t="s">
        <v>31</v>
      </c>
      <c r="D58" s="32">
        <v>8.3178000000000001</v>
      </c>
      <c r="E58" s="26"/>
      <c r="G58" s="5"/>
      <c r="N58" s="6"/>
    </row>
    <row r="59" spans="1:14" s="9" customFormat="1" ht="21.75" customHeight="1" x14ac:dyDescent="0.25">
      <c r="A59" s="25" t="s">
        <v>175</v>
      </c>
      <c r="B59" s="26" t="s">
        <v>97</v>
      </c>
      <c r="C59" s="27" t="s">
        <v>98</v>
      </c>
      <c r="D59" s="32">
        <v>1.4972000000000001</v>
      </c>
      <c r="E59" s="26"/>
      <c r="G59" s="5"/>
      <c r="N59" s="6"/>
    </row>
    <row r="60" spans="1:14" s="9" customFormat="1" ht="21.75" customHeight="1" x14ac:dyDescent="0.25">
      <c r="A60" s="25" t="s">
        <v>120</v>
      </c>
      <c r="B60" s="26" t="s">
        <v>203</v>
      </c>
      <c r="C60" s="27" t="s">
        <v>34</v>
      </c>
      <c r="D60" s="32">
        <v>0.09</v>
      </c>
      <c r="E60" s="26"/>
      <c r="G60" s="5"/>
      <c r="N60" s="6"/>
    </row>
    <row r="61" spans="1:14" s="9" customFormat="1" ht="21.75" customHeight="1" x14ac:dyDescent="0.25">
      <c r="A61" s="40" t="s">
        <v>193</v>
      </c>
      <c r="B61" s="7" t="s">
        <v>99</v>
      </c>
      <c r="C61" s="3"/>
      <c r="D61" s="33"/>
      <c r="E61" s="26"/>
      <c r="G61" s="5"/>
      <c r="N61" s="6"/>
    </row>
    <row r="62" spans="1:14" s="9" customFormat="1" ht="21.75" customHeight="1" x14ac:dyDescent="0.25">
      <c r="A62" s="25" t="s">
        <v>122</v>
      </c>
      <c r="B62" s="26" t="s">
        <v>176</v>
      </c>
      <c r="C62" s="27" t="s">
        <v>31</v>
      </c>
      <c r="D62" s="29">
        <f>0.02*100</f>
        <v>2</v>
      </c>
      <c r="E62" s="26"/>
      <c r="G62" s="5"/>
      <c r="N62" s="6"/>
    </row>
    <row r="63" spans="1:14" s="9" customFormat="1" ht="21" customHeight="1" x14ac:dyDescent="0.25">
      <c r="A63" s="25" t="s">
        <v>177</v>
      </c>
      <c r="B63" s="26" t="s">
        <v>69</v>
      </c>
      <c r="C63" s="27" t="s">
        <v>34</v>
      </c>
      <c r="D63" s="32">
        <v>6.1199999999999997E-2</v>
      </c>
      <c r="E63" s="26"/>
      <c r="G63" s="5"/>
      <c r="N63" s="6"/>
    </row>
    <row r="64" spans="1:14" s="9" customFormat="1" ht="33.75" customHeight="1" x14ac:dyDescent="0.25">
      <c r="A64" s="25" t="s">
        <v>45</v>
      </c>
      <c r="B64" s="26" t="s">
        <v>102</v>
      </c>
      <c r="C64" s="27" t="s">
        <v>31</v>
      </c>
      <c r="D64" s="29">
        <v>2</v>
      </c>
      <c r="E64" s="26"/>
      <c r="G64" s="5"/>
      <c r="N64" s="6"/>
    </row>
    <row r="65" spans="1:14" s="9" customFormat="1" ht="51.75" customHeight="1" x14ac:dyDescent="0.25">
      <c r="A65" s="25" t="s">
        <v>208</v>
      </c>
      <c r="B65" s="26" t="s">
        <v>103</v>
      </c>
      <c r="C65" s="27" t="s">
        <v>104</v>
      </c>
      <c r="D65" s="35">
        <v>0.6</v>
      </c>
      <c r="E65" s="26"/>
      <c r="G65" s="5"/>
      <c r="N65" s="6"/>
    </row>
    <row r="66" spans="1:14" s="9" customFormat="1" ht="16.5" customHeight="1" x14ac:dyDescent="0.25">
      <c r="A66" s="25" t="s">
        <v>209</v>
      </c>
      <c r="B66" s="26" t="s">
        <v>105</v>
      </c>
      <c r="C66" s="27" t="s">
        <v>21</v>
      </c>
      <c r="D66" s="32">
        <v>4.7999999999999996E-3</v>
      </c>
      <c r="E66" s="26"/>
      <c r="G66" s="5"/>
      <c r="N66" s="6"/>
    </row>
    <row r="67" spans="1:14" s="9" customFormat="1" ht="33.75" customHeight="1" x14ac:dyDescent="0.25">
      <c r="A67" s="25" t="s">
        <v>115</v>
      </c>
      <c r="B67" s="26" t="s">
        <v>106</v>
      </c>
      <c r="C67" s="27" t="s">
        <v>31</v>
      </c>
      <c r="D67" s="29">
        <v>2</v>
      </c>
      <c r="E67" s="26"/>
      <c r="G67" s="5"/>
      <c r="N67" s="6"/>
    </row>
    <row r="68" spans="1:14" s="9" customFormat="1" ht="18.75" customHeight="1" x14ac:dyDescent="0.25">
      <c r="A68" s="40" t="s">
        <v>194</v>
      </c>
      <c r="B68" s="7" t="s">
        <v>107</v>
      </c>
      <c r="C68" s="3"/>
      <c r="D68" s="33"/>
      <c r="E68" s="26"/>
      <c r="G68" s="5"/>
      <c r="N68" s="6"/>
    </row>
    <row r="69" spans="1:14" s="9" customFormat="1" ht="33.75" customHeight="1" x14ac:dyDescent="0.25">
      <c r="A69" s="25" t="s">
        <v>56</v>
      </c>
      <c r="B69" s="26" t="s">
        <v>106</v>
      </c>
      <c r="C69" s="27" t="s">
        <v>31</v>
      </c>
      <c r="D69" s="29">
        <v>24.98</v>
      </c>
      <c r="E69" s="26"/>
      <c r="G69" s="5"/>
      <c r="N69" s="6"/>
    </row>
    <row r="70" spans="1:14" s="9" customFormat="1" ht="33.75" customHeight="1" x14ac:dyDescent="0.25">
      <c r="A70" s="25" t="s">
        <v>58</v>
      </c>
      <c r="B70" s="26" t="s">
        <v>102</v>
      </c>
      <c r="C70" s="27" t="s">
        <v>31</v>
      </c>
      <c r="D70" s="29">
        <v>24.98</v>
      </c>
      <c r="E70" s="26"/>
      <c r="G70" s="5"/>
      <c r="N70" s="6"/>
    </row>
    <row r="71" spans="1:14" s="9" customFormat="1" ht="49.5" customHeight="1" x14ac:dyDescent="0.25">
      <c r="A71" s="25" t="s">
        <v>178</v>
      </c>
      <c r="B71" s="26" t="s">
        <v>103</v>
      </c>
      <c r="C71" s="27" t="s">
        <v>104</v>
      </c>
      <c r="D71" s="28">
        <v>7.4939999999999998</v>
      </c>
      <c r="E71" s="26"/>
      <c r="G71" s="5"/>
      <c r="N71" s="6"/>
    </row>
    <row r="72" spans="1:14" s="9" customFormat="1" ht="19.5" customHeight="1" x14ac:dyDescent="0.25">
      <c r="A72" s="25" t="s">
        <v>210</v>
      </c>
      <c r="B72" s="26" t="s">
        <v>105</v>
      </c>
      <c r="C72" s="27" t="s">
        <v>21</v>
      </c>
      <c r="D72" s="30">
        <v>5.9951999999999998E-2</v>
      </c>
      <c r="E72" s="26"/>
      <c r="G72" s="5"/>
      <c r="N72" s="6"/>
    </row>
    <row r="73" spans="1:14" s="9" customFormat="1" ht="23.25" customHeight="1" x14ac:dyDescent="0.25">
      <c r="A73" s="40" t="s">
        <v>195</v>
      </c>
      <c r="B73" s="7" t="s">
        <v>108</v>
      </c>
      <c r="C73" s="3"/>
      <c r="D73" s="33"/>
      <c r="E73" s="26"/>
      <c r="G73" s="5"/>
      <c r="N73" s="6"/>
    </row>
    <row r="74" spans="1:14" s="9" customFormat="1" ht="24" customHeight="1" x14ac:dyDescent="0.25">
      <c r="A74" s="25" t="s">
        <v>64</v>
      </c>
      <c r="B74" s="26" t="s">
        <v>100</v>
      </c>
      <c r="C74" s="27" t="s">
        <v>31</v>
      </c>
      <c r="D74" s="29">
        <v>7.08</v>
      </c>
      <c r="E74" s="26"/>
      <c r="G74" s="5"/>
      <c r="N74" s="6"/>
    </row>
    <row r="75" spans="1:14" s="9" customFormat="1" ht="24" customHeight="1" x14ac:dyDescent="0.25">
      <c r="A75" s="25" t="s">
        <v>179</v>
      </c>
      <c r="B75" s="26" t="s">
        <v>69</v>
      </c>
      <c r="C75" s="27" t="s">
        <v>34</v>
      </c>
      <c r="D75" s="30">
        <v>0.144432</v>
      </c>
      <c r="E75" s="26"/>
      <c r="G75" s="5"/>
      <c r="N75" s="6"/>
    </row>
    <row r="76" spans="1:14" s="9" customFormat="1" ht="33.75" customHeight="1" x14ac:dyDescent="0.25">
      <c r="A76" s="25" t="s">
        <v>67</v>
      </c>
      <c r="B76" s="26" t="s">
        <v>102</v>
      </c>
      <c r="C76" s="27" t="s">
        <v>31</v>
      </c>
      <c r="D76" s="29">
        <v>7.08</v>
      </c>
      <c r="E76" s="26"/>
      <c r="G76" s="5"/>
      <c r="N76" s="6"/>
    </row>
    <row r="77" spans="1:14" s="9" customFormat="1" ht="45.75" customHeight="1" x14ac:dyDescent="0.25">
      <c r="A77" s="25" t="s">
        <v>211</v>
      </c>
      <c r="B77" s="26" t="s">
        <v>103</v>
      </c>
      <c r="C77" s="27" t="s">
        <v>104</v>
      </c>
      <c r="D77" s="28">
        <v>2.1240000000000001</v>
      </c>
      <c r="E77" s="26"/>
      <c r="G77" s="5"/>
      <c r="N77" s="6"/>
    </row>
    <row r="78" spans="1:14" s="9" customFormat="1" ht="20.25" customHeight="1" x14ac:dyDescent="0.25">
      <c r="A78" s="25" t="s">
        <v>212</v>
      </c>
      <c r="B78" s="26" t="s">
        <v>105</v>
      </c>
      <c r="C78" s="27" t="s">
        <v>21</v>
      </c>
      <c r="D78" s="30">
        <v>1.6992E-2</v>
      </c>
      <c r="E78" s="26"/>
      <c r="G78" s="5"/>
      <c r="N78" s="6"/>
    </row>
    <row r="79" spans="1:14" s="9" customFormat="1" ht="20.25" customHeight="1" x14ac:dyDescent="0.25">
      <c r="A79" s="25" t="s">
        <v>93</v>
      </c>
      <c r="B79" s="26" t="s">
        <v>100</v>
      </c>
      <c r="C79" s="27" t="s">
        <v>31</v>
      </c>
      <c r="D79" s="29">
        <v>7.08</v>
      </c>
      <c r="E79" s="26"/>
      <c r="G79" s="5"/>
      <c r="N79" s="6"/>
    </row>
    <row r="80" spans="1:14" s="9" customFormat="1" ht="33.75" customHeight="1" x14ac:dyDescent="0.25">
      <c r="A80" s="25" t="s">
        <v>68</v>
      </c>
      <c r="B80" s="26" t="s">
        <v>101</v>
      </c>
      <c r="C80" s="27" t="s">
        <v>31</v>
      </c>
      <c r="D80" s="29">
        <v>7.08</v>
      </c>
      <c r="E80" s="26"/>
      <c r="G80" s="5"/>
      <c r="N80" s="6"/>
    </row>
    <row r="81" spans="1:14" s="9" customFormat="1" ht="21" customHeight="1" x14ac:dyDescent="0.25">
      <c r="A81" s="25" t="s">
        <v>180</v>
      </c>
      <c r="B81" s="26" t="s">
        <v>69</v>
      </c>
      <c r="C81" s="27" t="s">
        <v>34</v>
      </c>
      <c r="D81" s="30">
        <v>0.21664800000000001</v>
      </c>
      <c r="E81" s="26"/>
      <c r="G81" s="5"/>
      <c r="N81" s="6"/>
    </row>
    <row r="82" spans="1:14" s="9" customFormat="1" ht="21" customHeight="1" x14ac:dyDescent="0.25">
      <c r="A82" s="40" t="s">
        <v>196</v>
      </c>
      <c r="B82" s="7" t="s">
        <v>109</v>
      </c>
      <c r="C82" s="3"/>
      <c r="D82" s="33"/>
      <c r="E82" s="26"/>
      <c r="G82" s="5"/>
      <c r="N82" s="6"/>
    </row>
    <row r="83" spans="1:14" s="9" customFormat="1" ht="33.75" customHeight="1" x14ac:dyDescent="0.25">
      <c r="A83" s="25" t="s">
        <v>71</v>
      </c>
      <c r="B83" s="26" t="s">
        <v>110</v>
      </c>
      <c r="C83" s="27" t="s">
        <v>113</v>
      </c>
      <c r="D83" s="29">
        <v>13.03</v>
      </c>
      <c r="E83" s="26"/>
      <c r="G83" s="5"/>
      <c r="N83" s="6"/>
    </row>
    <row r="84" spans="1:14" s="9" customFormat="1" ht="22.5" customHeight="1" x14ac:dyDescent="0.25">
      <c r="A84" s="25" t="s">
        <v>181</v>
      </c>
      <c r="B84" s="26" t="s">
        <v>112</v>
      </c>
      <c r="C84" s="27" t="s">
        <v>113</v>
      </c>
      <c r="D84" s="31">
        <v>13.707560000000001</v>
      </c>
      <c r="E84" s="26"/>
      <c r="G84" s="5"/>
      <c r="N84" s="6"/>
    </row>
    <row r="85" spans="1:14" s="9" customFormat="1" ht="33.75" customHeight="1" x14ac:dyDescent="0.25">
      <c r="A85" s="25" t="s">
        <v>213</v>
      </c>
      <c r="B85" s="26" t="s">
        <v>114</v>
      </c>
      <c r="C85" s="27" t="s">
        <v>13</v>
      </c>
      <c r="D85" s="34">
        <v>34</v>
      </c>
      <c r="E85" s="26"/>
      <c r="G85" s="5"/>
      <c r="N85" s="6"/>
    </row>
    <row r="86" spans="1:14" s="9" customFormat="1" ht="19.5" customHeight="1" x14ac:dyDescent="0.25">
      <c r="A86" s="25" t="s">
        <v>214</v>
      </c>
      <c r="B86" s="26" t="s">
        <v>116</v>
      </c>
      <c r="C86" s="27" t="s">
        <v>13</v>
      </c>
      <c r="D86" s="34">
        <v>14</v>
      </c>
      <c r="E86" s="26"/>
      <c r="G86" s="5"/>
      <c r="N86" s="6"/>
    </row>
    <row r="87" spans="1:14" s="9" customFormat="1" ht="22.5" customHeight="1" x14ac:dyDescent="0.25">
      <c r="A87" s="40" t="s">
        <v>197</v>
      </c>
      <c r="B87" s="7" t="s">
        <v>117</v>
      </c>
      <c r="C87" s="3"/>
      <c r="D87" s="33"/>
      <c r="E87" s="26"/>
      <c r="G87" s="5"/>
      <c r="N87" s="6"/>
    </row>
    <row r="88" spans="1:14" s="9" customFormat="1" ht="33.75" customHeight="1" x14ac:dyDescent="0.25">
      <c r="A88" s="25" t="s">
        <v>73</v>
      </c>
      <c r="B88" s="26" t="s">
        <v>110</v>
      </c>
      <c r="C88" s="27" t="s">
        <v>113</v>
      </c>
      <c r="D88" s="29">
        <v>65.930000000000007</v>
      </c>
      <c r="E88" s="26"/>
      <c r="G88" s="5"/>
      <c r="N88" s="6"/>
    </row>
    <row r="89" spans="1:14" s="9" customFormat="1" ht="17.25" customHeight="1" x14ac:dyDescent="0.25">
      <c r="A89" s="25" t="s">
        <v>182</v>
      </c>
      <c r="B89" s="26" t="s">
        <v>112</v>
      </c>
      <c r="C89" s="27" t="s">
        <v>113</v>
      </c>
      <c r="D89" s="31">
        <v>69.358360000000005</v>
      </c>
      <c r="E89" s="26"/>
      <c r="G89" s="5"/>
      <c r="N89" s="6"/>
    </row>
    <row r="90" spans="1:14" s="9" customFormat="1" ht="21.75" customHeight="1" x14ac:dyDescent="0.25">
      <c r="A90" s="41" t="s">
        <v>198</v>
      </c>
      <c r="B90" s="36" t="s">
        <v>119</v>
      </c>
      <c r="C90" s="27"/>
      <c r="D90" s="31"/>
      <c r="E90" s="26"/>
      <c r="G90" s="5"/>
      <c r="N90" s="6"/>
    </row>
    <row r="91" spans="1:14" s="9" customFormat="1" ht="20.25" customHeight="1" x14ac:dyDescent="0.25">
      <c r="A91" s="25" t="s">
        <v>75</v>
      </c>
      <c r="B91" s="26" t="s">
        <v>121</v>
      </c>
      <c r="C91" s="27" t="s">
        <v>34</v>
      </c>
      <c r="D91" s="29">
        <v>3.28</v>
      </c>
      <c r="E91" s="26"/>
      <c r="G91" s="5"/>
      <c r="N91" s="6"/>
    </row>
    <row r="92" spans="1:14" s="9" customFormat="1" ht="21" customHeight="1" x14ac:dyDescent="0.25">
      <c r="A92" s="25" t="s">
        <v>183</v>
      </c>
      <c r="B92" s="26" t="s">
        <v>66</v>
      </c>
      <c r="C92" s="27" t="s">
        <v>34</v>
      </c>
      <c r="D92" s="28">
        <v>3.7719999999999998</v>
      </c>
      <c r="E92" s="26"/>
      <c r="G92" s="5"/>
      <c r="N92" s="6"/>
    </row>
    <row r="93" spans="1:14" s="9" customFormat="1" ht="33.75" customHeight="1" x14ac:dyDescent="0.25">
      <c r="A93" s="25" t="s">
        <v>77</v>
      </c>
      <c r="B93" s="26" t="s">
        <v>123</v>
      </c>
      <c r="C93" s="27" t="s">
        <v>113</v>
      </c>
      <c r="D93" s="34">
        <v>24</v>
      </c>
      <c r="E93" s="26"/>
      <c r="G93" s="5"/>
      <c r="N93" s="6"/>
    </row>
    <row r="94" spans="1:14" s="9" customFormat="1" ht="21.75" customHeight="1" x14ac:dyDescent="0.25">
      <c r="A94" s="25" t="s">
        <v>215</v>
      </c>
      <c r="B94" s="26" t="s">
        <v>124</v>
      </c>
      <c r="C94" s="27" t="s">
        <v>31</v>
      </c>
      <c r="D94" s="32">
        <v>4.3727999999999998</v>
      </c>
      <c r="E94" s="26"/>
      <c r="G94" s="5"/>
      <c r="N94" s="6"/>
    </row>
    <row r="95" spans="1:14" s="9" customFormat="1" ht="21.75" customHeight="1" x14ac:dyDescent="0.25">
      <c r="A95" s="25" t="s">
        <v>216</v>
      </c>
      <c r="B95" s="26" t="s">
        <v>125</v>
      </c>
      <c r="C95" s="27" t="s">
        <v>34</v>
      </c>
      <c r="D95" s="35">
        <v>7.3</v>
      </c>
      <c r="E95" s="26"/>
      <c r="G95" s="5"/>
      <c r="N95" s="6"/>
    </row>
    <row r="96" spans="1:14" s="9" customFormat="1" ht="21.75" customHeight="1" x14ac:dyDescent="0.25">
      <c r="A96" s="25" t="s">
        <v>217</v>
      </c>
      <c r="B96" s="26" t="s">
        <v>127</v>
      </c>
      <c r="C96" s="27" t="s">
        <v>13</v>
      </c>
      <c r="D96" s="34">
        <v>24</v>
      </c>
      <c r="E96" s="26"/>
      <c r="G96" s="5"/>
      <c r="N96" s="6"/>
    </row>
    <row r="97" spans="1:14" s="9" customFormat="1" ht="21.75" customHeight="1" x14ac:dyDescent="0.25">
      <c r="A97" s="25" t="s">
        <v>218</v>
      </c>
      <c r="B97" s="26" t="s">
        <v>129</v>
      </c>
      <c r="C97" s="27" t="s">
        <v>13</v>
      </c>
      <c r="D97" s="34">
        <v>32</v>
      </c>
      <c r="E97" s="26"/>
      <c r="G97" s="5"/>
      <c r="N97" s="6"/>
    </row>
    <row r="98" spans="1:14" s="9" customFormat="1" ht="21.75" customHeight="1" x14ac:dyDescent="0.25">
      <c r="A98" s="41" t="s">
        <v>199</v>
      </c>
      <c r="B98" s="36" t="s">
        <v>130</v>
      </c>
      <c r="C98" s="27"/>
      <c r="D98" s="31"/>
      <c r="E98" s="26"/>
      <c r="G98" s="5"/>
      <c r="N98" s="6"/>
    </row>
    <row r="99" spans="1:14" s="9" customFormat="1" ht="21.75" customHeight="1" x14ac:dyDescent="0.25">
      <c r="A99" s="25" t="s">
        <v>79</v>
      </c>
      <c r="B99" s="26" t="s">
        <v>131</v>
      </c>
      <c r="C99" s="27" t="s">
        <v>34</v>
      </c>
      <c r="D99" s="29">
        <f>0.0084*100</f>
        <v>0.84</v>
      </c>
      <c r="E99" s="26"/>
      <c r="G99" s="5"/>
      <c r="N99" s="6"/>
    </row>
    <row r="100" spans="1:14" s="9" customFormat="1" ht="27.75" customHeight="1" x14ac:dyDescent="0.25">
      <c r="A100" s="25" t="s">
        <v>81</v>
      </c>
      <c r="B100" s="26" t="s">
        <v>189</v>
      </c>
      <c r="C100" s="27" t="s">
        <v>21</v>
      </c>
      <c r="D100" s="32">
        <v>1.6632</v>
      </c>
      <c r="E100" s="26"/>
      <c r="G100" s="5"/>
      <c r="N100" s="6"/>
    </row>
    <row r="101" spans="1:14" s="9" customFormat="1" ht="22.5" customHeight="1" x14ac:dyDescent="0.25">
      <c r="A101" s="25" t="s">
        <v>83</v>
      </c>
      <c r="B101" s="26" t="s">
        <v>184</v>
      </c>
      <c r="C101" s="27" t="s">
        <v>21</v>
      </c>
      <c r="D101" s="32">
        <v>1.6632</v>
      </c>
      <c r="E101" s="26" t="s">
        <v>188</v>
      </c>
      <c r="G101" s="5"/>
      <c r="N101" s="6"/>
    </row>
    <row r="102" spans="1:14" s="9" customFormat="1" ht="22.5" customHeight="1" x14ac:dyDescent="0.25">
      <c r="A102" s="25" t="s">
        <v>126</v>
      </c>
      <c r="B102" s="26" t="s">
        <v>132</v>
      </c>
      <c r="C102" s="27" t="s">
        <v>34</v>
      </c>
      <c r="D102" s="28">
        <f>0.015*100</f>
        <v>1.5</v>
      </c>
      <c r="E102" s="26"/>
      <c r="G102" s="5"/>
      <c r="N102" s="6"/>
    </row>
    <row r="103" spans="1:14" s="9" customFormat="1" ht="22.5" customHeight="1" x14ac:dyDescent="0.25">
      <c r="A103" s="25" t="s">
        <v>185</v>
      </c>
      <c r="B103" s="26" t="s">
        <v>133</v>
      </c>
      <c r="C103" s="27" t="s">
        <v>34</v>
      </c>
      <c r="D103" s="29">
        <v>1.65</v>
      </c>
      <c r="E103" s="26"/>
      <c r="G103" s="5"/>
      <c r="N103" s="6"/>
    </row>
    <row r="104" spans="1:14" s="9" customFormat="1" ht="30.75" customHeight="1" x14ac:dyDescent="0.25">
      <c r="A104" s="25" t="s">
        <v>85</v>
      </c>
      <c r="B104" s="26" t="s">
        <v>204</v>
      </c>
      <c r="C104" s="27" t="s">
        <v>34</v>
      </c>
      <c r="D104" s="28">
        <v>1.2</v>
      </c>
      <c r="E104" s="26"/>
      <c r="G104" s="5"/>
      <c r="N104" s="6"/>
    </row>
    <row r="105" spans="1:14" s="9" customFormat="1" ht="33.75" customHeight="1" x14ac:dyDescent="0.25">
      <c r="A105" s="25" t="s">
        <v>219</v>
      </c>
      <c r="B105" s="26" t="s">
        <v>134</v>
      </c>
      <c r="C105" s="27" t="s">
        <v>34</v>
      </c>
      <c r="D105" s="28">
        <v>1.464</v>
      </c>
      <c r="E105" s="26"/>
      <c r="G105" s="5"/>
      <c r="N105" s="6"/>
    </row>
    <row r="106" spans="1:14" s="9" customFormat="1" ht="27" customHeight="1" x14ac:dyDescent="0.25">
      <c r="A106" s="25" t="s">
        <v>87</v>
      </c>
      <c r="B106" s="26" t="s">
        <v>54</v>
      </c>
      <c r="C106" s="27" t="s">
        <v>31</v>
      </c>
      <c r="D106" s="35">
        <v>6</v>
      </c>
      <c r="E106" s="26" t="s">
        <v>205</v>
      </c>
      <c r="G106" s="5"/>
      <c r="N106" s="6"/>
    </row>
    <row r="107" spans="1:14" s="9" customFormat="1" ht="64.5" customHeight="1" x14ac:dyDescent="0.25">
      <c r="A107" s="25" t="s">
        <v>89</v>
      </c>
      <c r="B107" s="26" t="s">
        <v>149</v>
      </c>
      <c r="C107" s="27" t="s">
        <v>31</v>
      </c>
      <c r="D107" s="35">
        <v>6</v>
      </c>
      <c r="E107" s="26" t="s">
        <v>206</v>
      </c>
      <c r="G107" s="5"/>
      <c r="N107" s="6"/>
    </row>
    <row r="108" spans="1:14" s="9" customFormat="1" ht="61.5" customHeight="1" x14ac:dyDescent="0.25">
      <c r="A108" s="25" t="s">
        <v>60</v>
      </c>
      <c r="B108" s="26" t="s">
        <v>150</v>
      </c>
      <c r="C108" s="27" t="s">
        <v>31</v>
      </c>
      <c r="D108" s="35">
        <v>6</v>
      </c>
      <c r="E108" s="26" t="s">
        <v>207</v>
      </c>
      <c r="G108" s="5"/>
      <c r="N108" s="6"/>
    </row>
    <row r="109" spans="1:14" s="9" customFormat="1" ht="21.75" customHeight="1" x14ac:dyDescent="0.25">
      <c r="A109" s="41" t="s">
        <v>200</v>
      </c>
      <c r="B109" s="36" t="s">
        <v>135</v>
      </c>
      <c r="C109" s="27"/>
      <c r="D109" s="32"/>
      <c r="E109" s="26"/>
      <c r="G109" s="5"/>
      <c r="N109" s="6"/>
    </row>
    <row r="110" spans="1:14" s="9" customFormat="1" ht="21" customHeight="1" x14ac:dyDescent="0.25">
      <c r="A110" s="25" t="s">
        <v>62</v>
      </c>
      <c r="B110" s="26" t="s">
        <v>186</v>
      </c>
      <c r="C110" s="27" t="s">
        <v>13</v>
      </c>
      <c r="D110" s="34">
        <v>1</v>
      </c>
      <c r="E110" s="26"/>
      <c r="G110" s="5"/>
      <c r="N110" s="6"/>
    </row>
    <row r="111" spans="1:14" s="9" customFormat="1" ht="21" customHeight="1" x14ac:dyDescent="0.25">
      <c r="A111" s="25"/>
      <c r="B111" s="36" t="s">
        <v>136</v>
      </c>
      <c r="C111" s="27"/>
      <c r="D111" s="32"/>
      <c r="E111" s="26"/>
      <c r="G111" s="5"/>
      <c r="N111" s="6"/>
    </row>
    <row r="112" spans="1:14" s="9" customFormat="1" ht="21" customHeight="1" x14ac:dyDescent="0.25">
      <c r="A112" s="25" t="s">
        <v>92</v>
      </c>
      <c r="B112" s="26" t="s">
        <v>137</v>
      </c>
      <c r="C112" s="27" t="s">
        <v>34</v>
      </c>
      <c r="D112" s="28">
        <v>4.8000000000000001E-2</v>
      </c>
      <c r="E112" s="26"/>
      <c r="G112" s="5"/>
      <c r="N112" s="6"/>
    </row>
    <row r="113" spans="1:20" s="9" customFormat="1" ht="26.25" customHeight="1" x14ac:dyDescent="0.25">
      <c r="A113" s="25" t="s">
        <v>128</v>
      </c>
      <c r="B113" s="26" t="s">
        <v>189</v>
      </c>
      <c r="C113" s="27" t="s">
        <v>21</v>
      </c>
      <c r="D113" s="32">
        <v>0.1152</v>
      </c>
      <c r="E113" s="26"/>
      <c r="G113" s="5"/>
      <c r="N113" s="6"/>
    </row>
    <row r="114" spans="1:20" s="9" customFormat="1" ht="21.75" customHeight="1" x14ac:dyDescent="0.25">
      <c r="A114" s="25" t="s">
        <v>220</v>
      </c>
      <c r="B114" s="26" t="s">
        <v>184</v>
      </c>
      <c r="C114" s="27" t="s">
        <v>21</v>
      </c>
      <c r="D114" s="32">
        <v>0.1152</v>
      </c>
      <c r="E114" s="26" t="s">
        <v>187</v>
      </c>
      <c r="G114" s="5"/>
      <c r="N114" s="6"/>
    </row>
    <row r="115" spans="1:20" s="9" customFormat="1" ht="22.5" customHeight="1" x14ac:dyDescent="0.25">
      <c r="A115" s="47" t="s">
        <v>201</v>
      </c>
      <c r="B115" s="47"/>
      <c r="C115" s="47"/>
      <c r="D115" s="47"/>
      <c r="E115" s="47"/>
      <c r="G115" s="5"/>
      <c r="N115" s="6"/>
    </row>
    <row r="116" spans="1:20" s="15" customFormat="1" ht="52.5" customHeight="1" x14ac:dyDescent="0.25">
      <c r="A116" s="51" t="s">
        <v>14</v>
      </c>
      <c r="B116" s="51"/>
      <c r="C116" s="51"/>
      <c r="D116" s="51"/>
      <c r="E116" s="51"/>
      <c r="G116" s="14"/>
      <c r="N116" s="16"/>
    </row>
    <row r="117" spans="1:20" s="9" customFormat="1" ht="18.75" customHeight="1" x14ac:dyDescent="0.25">
      <c r="A117" s="37"/>
      <c r="B117" s="37"/>
      <c r="C117" s="37"/>
      <c r="D117" s="37"/>
      <c r="E117" s="37"/>
      <c r="G117" s="5"/>
      <c r="N117" s="6"/>
    </row>
    <row r="118" spans="1:20" s="9" customFormat="1" ht="18.75" customHeight="1" x14ac:dyDescent="0.25">
      <c r="A118" s="48" t="s">
        <v>18</v>
      </c>
      <c r="B118" s="48"/>
      <c r="C118" s="13"/>
      <c r="D118" s="13"/>
      <c r="E118" s="11" t="s">
        <v>19</v>
      </c>
      <c r="G118" s="5"/>
      <c r="N118" s="6"/>
    </row>
    <row r="119" spans="1:20" s="9" customFormat="1" ht="16.5" customHeight="1" x14ac:dyDescent="0.25">
      <c r="A119" s="49"/>
      <c r="B119" s="49"/>
      <c r="C119" s="22"/>
      <c r="D119" s="22"/>
      <c r="E119" s="5"/>
      <c r="G119" s="5"/>
      <c r="N119" s="6"/>
    </row>
    <row r="120" spans="1:20" s="9" customFormat="1" ht="24" customHeight="1" x14ac:dyDescent="0.25">
      <c r="A120" s="42" t="s">
        <v>138</v>
      </c>
      <c r="B120" s="42"/>
      <c r="C120" s="10"/>
      <c r="D120" s="10"/>
      <c r="E120" s="11" t="s">
        <v>17</v>
      </c>
      <c r="G120" s="5"/>
      <c r="N120" s="6"/>
    </row>
    <row r="121" spans="1:20" s="12" customFormat="1" x14ac:dyDescent="0.25">
      <c r="A121" s="9"/>
      <c r="B121" s="14"/>
      <c r="C121" s="9"/>
      <c r="D121" s="9"/>
      <c r="E121" s="9"/>
    </row>
    <row r="122" spans="1:20" s="9" customFormat="1" x14ac:dyDescent="0.25">
      <c r="A122" s="1" t="s">
        <v>139</v>
      </c>
      <c r="B122" s="5"/>
      <c r="C122" s="10"/>
      <c r="D122" s="10"/>
      <c r="E122" s="11" t="s">
        <v>140</v>
      </c>
      <c r="F122" s="38"/>
      <c r="G122" s="20"/>
      <c r="H122" s="20"/>
      <c r="I122" s="20"/>
      <c r="J122" s="20"/>
      <c r="K122" s="20"/>
      <c r="L122" s="20"/>
      <c r="M122" s="20"/>
      <c r="N122" s="20"/>
      <c r="O122" s="21"/>
      <c r="P122" s="21"/>
      <c r="Q122" s="21"/>
      <c r="R122" s="21"/>
      <c r="S122" s="21"/>
      <c r="T122" s="21"/>
    </row>
    <row r="123" spans="1:20" s="15" customFormat="1" x14ac:dyDescent="0.25">
      <c r="A123" s="1"/>
      <c r="B123" s="5"/>
      <c r="C123" s="5"/>
      <c r="D123" s="5"/>
      <c r="E123" s="5"/>
    </row>
    <row r="124" spans="1:20" x14ac:dyDescent="0.25">
      <c r="A124" s="1" t="s">
        <v>141</v>
      </c>
      <c r="C124" s="10"/>
      <c r="D124" s="10"/>
      <c r="E124" s="11" t="s">
        <v>142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</sheetData>
  <mergeCells count="12">
    <mergeCell ref="A120:B120"/>
    <mergeCell ref="B1:E1"/>
    <mergeCell ref="B2:E2"/>
    <mergeCell ref="B3:E3"/>
    <mergeCell ref="B4:E4"/>
    <mergeCell ref="A6:E6"/>
    <mergeCell ref="A7:E7"/>
    <mergeCell ref="A115:E115"/>
    <mergeCell ref="A116:E116"/>
    <mergeCell ref="A118:B118"/>
    <mergeCell ref="A119:B119"/>
    <mergeCell ref="A8:E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1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02-01-01</vt:lpstr>
      <vt:lpstr>'02-01-01'!Заголовки_для_печати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Yakunina Nataliya</cp:lastModifiedBy>
  <cp:lastPrinted>2024-06-06T05:46:19Z</cp:lastPrinted>
  <dcterms:created xsi:type="dcterms:W3CDTF">2020-09-30T08:50:27Z</dcterms:created>
  <dcterms:modified xsi:type="dcterms:W3CDTF">2024-06-16T01:39:57Z</dcterms:modified>
</cp:coreProperties>
</file>