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ЕСЭ-ГГ_УИлим-к\DiskW\ОКС\Проекты\ПИР_СМР_Автопарковка\2024.06.16_Направлено на проверку в СР\2. ВОР Автопарковка\"/>
    </mc:Choice>
  </mc:AlternateContent>
  <bookViews>
    <workbookView xWindow="0" yWindow="0" windowWidth="13275" windowHeight="14235" activeTab="1"/>
  </bookViews>
  <sheets>
    <sheet name="этап 2" sheetId="2" r:id="rId1"/>
    <sheet name=" этап 1" sheetId="1" r:id="rId2"/>
  </sheets>
  <definedNames>
    <definedName name="_xlnm.Print_Titles" localSheetId="1">' этап 1'!$11:$11</definedName>
    <definedName name="_xlnm.Print_Titles" localSheetId="0">'этап 2'!$11:$11</definedName>
  </definedNames>
  <calcPr calcId="162913"/>
</workbook>
</file>

<file path=xl/calcChain.xml><?xml version="1.0" encoding="utf-8"?>
<calcChain xmlns="http://schemas.openxmlformats.org/spreadsheetml/2006/main">
  <c r="D31" i="2" l="1"/>
  <c r="D54" i="1"/>
  <c r="D86" i="1"/>
  <c r="D34" i="2" l="1"/>
  <c r="D26" i="2"/>
  <c r="D24" i="2"/>
  <c r="D23" i="2"/>
  <c r="D21" i="2"/>
  <c r="D79" i="1"/>
  <c r="D77" i="1"/>
  <c r="D70" i="1"/>
  <c r="D46" i="1"/>
  <c r="D44" i="1"/>
</calcChain>
</file>

<file path=xl/sharedStrings.xml><?xml version="1.0" encoding="utf-8"?>
<sst xmlns="http://schemas.openxmlformats.org/spreadsheetml/2006/main" count="370" uniqueCount="217">
  <si>
    <t>№ п/п</t>
  </si>
  <si>
    <t>Наименование работ</t>
  </si>
  <si>
    <t>Ед.
изм.</t>
  </si>
  <si>
    <t>Кол-во</t>
  </si>
  <si>
    <t>Утверждаю:</t>
  </si>
  <si>
    <t>Примечание</t>
  </si>
  <si>
    <t>1</t>
  </si>
  <si>
    <t>2</t>
  </si>
  <si>
    <t>"_____" ______________ 2024 г.</t>
  </si>
  <si>
    <t>Директор филиала ООО "ЕвроСибЭнерго-Гидрогенерация" Усть-Илимская ГЭС</t>
  </si>
  <si>
    <t>_______________А.А. Карпачёв</t>
  </si>
  <si>
    <t>Е.А. Сухоцкий</t>
  </si>
  <si>
    <t>Начальник ЦТО Усть-Илимской ГЭС</t>
  </si>
  <si>
    <t>П.Ю. Туров</t>
  </si>
  <si>
    <t>2024год</t>
  </si>
  <si>
    <t>Выполнение строительно-монтажных и пусконаладочных работ по объекту ""Благоустройство прилегающей территории с устройством твердого покрытия из сборного железобетона"</t>
  </si>
  <si>
    <t>Ведомость объёмов работ № 02-01-03</t>
  </si>
  <si>
    <t>Наружное освещение. Этап 1</t>
  </si>
  <si>
    <t>Наружное освещение. Этап 2</t>
  </si>
  <si>
    <t>Ведомость объёмов работ № 02-02-02</t>
  </si>
  <si>
    <t xml:space="preserve"> Доукомплектация существующего шкафа (10КС-2023-ЭС1.ВР)</t>
  </si>
  <si>
    <t>шт</t>
  </si>
  <si>
    <t>3</t>
  </si>
  <si>
    <t>4</t>
  </si>
  <si>
    <t>Ограничитель на DIN рейку металл, YXD10</t>
  </si>
  <si>
    <t>5</t>
  </si>
  <si>
    <t>Самоклеящаяся этикетка: 30х30мм символ "Заземление" IEK, YPC20-ZAZEM-1-096</t>
  </si>
  <si>
    <t>6</t>
  </si>
  <si>
    <t>7</t>
  </si>
  <si>
    <t>8</t>
  </si>
  <si>
    <t>9</t>
  </si>
  <si>
    <t>10</t>
  </si>
  <si>
    <t>Блок распределительный РБД-80А RBD-80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</si>
  <si>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</si>
  <si>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</si>
  <si>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</si>
  <si>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</si>
  <si>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</si>
  <si>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</si>
  <si>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</si>
  <si>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</si>
  <si>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</si>
  <si>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Установка опор освещениея</t>
  </si>
  <si>
    <t>20</t>
  </si>
  <si>
    <t>Демонтаж железобетонных опор контактной сети массой: до 1,5 т</t>
  </si>
  <si>
    <t>опора</t>
  </si>
  <si>
    <t>21</t>
  </si>
  <si>
    <t>Подвеска изолированных проводов ВЛ 0,38 кВ с помощью механизмов, с несколькими жилами при 30 опорах на км</t>
  </si>
  <si>
    <t>км</t>
  </si>
  <si>
    <t>22</t>
  </si>
  <si>
    <t>23</t>
  </si>
  <si>
    <t>24</t>
  </si>
  <si>
    <t>25</t>
  </si>
  <si>
    <t>Строительно-монтажные работы.</t>
  </si>
  <si>
    <t>26</t>
  </si>
  <si>
    <t>Установка железобетонных опор ВЛ 0,38; 6-10 кВ с траверсами без приставок: одностоечных</t>
  </si>
  <si>
    <t>27</t>
  </si>
  <si>
    <t>Опоры квартальные промежуточные ОГККВ - 7,5</t>
  </si>
  <si>
    <t>28</t>
  </si>
  <si>
    <t>Закладная деталь для ОГККВ - 7,5 ФМ 0,133-2.0</t>
  </si>
  <si>
    <t>29</t>
  </si>
  <si>
    <t>Опоры квартальные угловые 45-70° ОГККВ - 7,5 С1</t>
  </si>
  <si>
    <t>30</t>
  </si>
  <si>
    <t>Закладная деталь для ОГККВ - 7,5 А ФМ 0,219-2.0</t>
  </si>
  <si>
    <t>Опоры квартальные анкерные ОГККВ  7,5 А</t>
  </si>
  <si>
    <t>Закладная деталь для ОГККВ - 7,5 С1 ФМ 0,325-2.0</t>
  </si>
  <si>
    <t>33</t>
  </si>
  <si>
    <t>34</t>
  </si>
  <si>
    <t>м3</t>
  </si>
  <si>
    <t>35</t>
  </si>
  <si>
    <t>Заземление опор</t>
  </si>
  <si>
    <t>36</t>
  </si>
  <si>
    <t>Разработка грунта вручную в траншеях глубиной до 2 м без креплений с откосами, группа грунтов: 2</t>
  </si>
  <si>
    <t>37</t>
  </si>
  <si>
    <t>38</t>
  </si>
  <si>
    <t>39</t>
  </si>
  <si>
    <t>40</t>
  </si>
  <si>
    <t>41</t>
  </si>
  <si>
    <t>Засыпка вручную траншей, пазух котлованов и ям, группа грунтов: 1</t>
  </si>
  <si>
    <t>Установка светильников</t>
  </si>
  <si>
    <t>42</t>
  </si>
  <si>
    <t>43</t>
  </si>
  <si>
    <t>44</t>
  </si>
  <si>
    <t>Кронштейн на опору, КС-1 (К2К 1-1 (а)</t>
  </si>
  <si>
    <t>кг</t>
  </si>
  <si>
    <t>45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</si>
  <si>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</si>
  <si>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46</t>
  </si>
  <si>
    <t>Кабель силовой с алюминиевыми жилами АВВГнг-LS 2х2,5мк-660</t>
  </si>
  <si>
    <t>47</t>
  </si>
  <si>
    <t>Лента крепления из нержавеющей стали в пластмассовой коробке с кабельной бухтой, ширина 20 мм, толщина 0,7 мм, длина 50 м</t>
  </si>
  <si>
    <t>48</t>
  </si>
  <si>
    <t>Скрепы для фиксации на промежуточных опорах, размер 20 мм</t>
  </si>
  <si>
    <t>Разработка траншей (1-1;)  (10КС-2023-ЭС1.ВР лист 8)</t>
  </si>
  <si>
    <t>49</t>
  </si>
  <si>
    <t>50</t>
  </si>
  <si>
    <t>Устройство постели при одном кабеле в траншее</t>
  </si>
  <si>
    <t>51</t>
  </si>
  <si>
    <t>Песок природный для строительных работ I класс, средний</t>
  </si>
  <si>
    <t>52</t>
  </si>
  <si>
    <t>53</t>
  </si>
  <si>
    <t>54</t>
  </si>
  <si>
    <t>Прокладка кабеля АВБбШвнг-LS 4х16</t>
  </si>
  <si>
    <t>55</t>
  </si>
  <si>
    <t>Кабель-канал магистральный 30х25 ЭЛЕКОР CKK10-030-025-1-K01</t>
  </si>
  <si>
    <t>м</t>
  </si>
  <si>
    <t>Прокладка труб гофрированных ПВХ в земле для защиты одного кабеля диаметром: 63 мм</t>
  </si>
  <si>
    <t>Трубы гибкие гофрированные двустенные из ПВХ, диаметр 63 мм</t>
  </si>
  <si>
    <t>Кабель АВББШвнг-LS 4Х16</t>
  </si>
  <si>
    <t>Присоединение к зажимам жил проводов или кабелей сечением: до 16 мм2</t>
  </si>
  <si>
    <t>Заделка концевая с термоусаживающимися полиэтиленовыми перчатками для 3-5-жильного кабеля с бумажной изоляцией напряжением до 1 кВ, сечение одной жилы: до 35 мм2</t>
  </si>
  <si>
    <t>Муфта кабельная концевая 4ПКТп(б)-1-16/25(Б) (КВТ)</t>
  </si>
  <si>
    <t>Прокладка провода СИП-2 3х25+1х25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</si>
  <si>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</si>
  <si>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Провод СИП-2 3х25+1х25-0,6/1 ВКЗ</t>
  </si>
  <si>
    <t>Присоединение к зажимам жил проводов или кабелей сечением: до 35 мм2</t>
  </si>
  <si>
    <t>Комплект промежуточной подвески ES 1500 E</t>
  </si>
  <si>
    <t>Зажим прокалывающий ответвительный ЗПО 16-95/1.5-10</t>
  </si>
  <si>
    <t>Хомуты-стяжки кабельные нейлоновые, размеры 2,6х200 мм</t>
  </si>
  <si>
    <t>Кронштейн анкерный CА1500</t>
  </si>
  <si>
    <t>Зажим анкерный клиновой PA1000</t>
  </si>
  <si>
    <t>Колпачки изоляции места соединения однопроволочных жил</t>
  </si>
  <si>
    <t>Колпачки изолирующие, диапазон сечений 16-150 мм2</t>
  </si>
  <si>
    <t>Скобы металлические двухлапковые для кабеля диаметром 38-40 мм</t>
  </si>
  <si>
    <t>Болты с гайками и шайбами строительные</t>
  </si>
  <si>
    <t>Прокладка кабеля АВВГнг-LS 4х16</t>
  </si>
  <si>
    <t>Трубы гибкие гофрированные из ПВХ, диаметр 40 мм, с протяжкой</t>
  </si>
  <si>
    <t>Кабель силовой с алюминиевыми жилами АВВГнг-LS 4х16мк-660</t>
  </si>
  <si>
    <t>Металлорукав в герметичной ПВХ изоляции DN 40 6071R-040P</t>
  </si>
  <si>
    <t>Герметезация проходов</t>
  </si>
  <si>
    <t>Проход в стене</t>
  </si>
  <si>
    <t>Установка Автоматического выключателя, Iном=16А, 3Р M06N 3P C 16А IEK AR-M06N-3-C016</t>
  </si>
  <si>
    <t>Электрические проводки в щитах и пультах: шкафных и панельных. Провод силовой установочный с медными жилами ПуГВ 1х16-450</t>
  </si>
  <si>
    <t>Установка Автоматического выключателя, Iном=6А, 1Р M06N 1P C 6А AR-M06N-1-C006</t>
  </si>
  <si>
    <t>Установка Универсального таймера реального времени двухканальный УТ-1PiC</t>
  </si>
  <si>
    <t>Установка Контактора MC1E 3P 18A НО+НЗ 380V/400V 50/60ГЦ MC1E18Q7</t>
  </si>
  <si>
    <t>Установка Сигнальной лампы SB7 моноблочная 22мм зеленая LED 230В АС SB7EV03MP</t>
  </si>
  <si>
    <t>Установка Кнопки SB4 в сборе модульная 22мм белая SB4BA11</t>
  </si>
  <si>
    <t>Установка Кнопки SB4 в сборе модульная 22мм черная SB4BA21</t>
  </si>
  <si>
    <t>Установка Переключателя SB5 в сборе модульного 22мм 2 позиции с фиксацией 1НО SB5AD21</t>
  </si>
  <si>
    <t>Демонтаж изолированных проводов ВЛ 0,38 кВ с помощью механизмов, с несколькими жилами при 30 опорах на км</t>
  </si>
  <si>
    <t>Демонтаж светильников с лампами люминесцентными</t>
  </si>
  <si>
    <t>Демонтаж Прожектора, отдельно устанавливаемого на кронштейне, установленном на опоре, с лампой мощностью 500 Вт</t>
  </si>
  <si>
    <t>Установка Прожектора, отдельно устанавливаемый: на кронштейне, установленном на опоре, с лампой мощностью 500 Вт</t>
  </si>
  <si>
    <t>Переподвес, без учета стоимости провода и прожектора</t>
  </si>
  <si>
    <t>сталь Ст3сп, Ст3пс, размеры 40х5 мм - 7,9кг</t>
  </si>
  <si>
    <t>Устройство Заземлителя горизонтального из стали полосовой сечением 160 мм2</t>
  </si>
  <si>
    <t>Устройство Заземлителя вертикального из круглой стали диаметром: 16 мм</t>
  </si>
  <si>
    <t>сталь Ст3сп, Ст3пс, диаметр 14-50 мм - 27,126кг</t>
  </si>
  <si>
    <t>Засыпка вручную траншей, пазух котлованов и ям, группа грунтов 1</t>
  </si>
  <si>
    <t>Установка светильников. Светильник, 50 Вт, 145 Лм/Вт Оптолюкс Мини LED-50-ШБ2А-IP66-У1</t>
  </si>
  <si>
    <t>1,75тн/м3</t>
  </si>
  <si>
    <t>Перевозка на расстояние 1 км, с погрузкой в автотранспортные средства вручную</t>
  </si>
  <si>
    <t>м3 / т</t>
  </si>
  <si>
    <t>5,4 / 9,45</t>
  </si>
  <si>
    <t>Устройство Кабеля до 35 кВ по установленным конструкциям и лоткам с креплением на поворотах и в конце трассы, масса 1 м кабеля: до 1 кг</t>
  </si>
  <si>
    <t>Установка Монтажного кабель-канала по фасаду здания: с уровня земли</t>
  </si>
  <si>
    <t>Устройство Кабеля в монтажном кабель-канале по фасаду здания: с уровня земли</t>
  </si>
  <si>
    <t>Устройство Кабеля до 35 кВ в проложенных трубах, блоках и коробах, масса 1 м кабеля: до 1 кг</t>
  </si>
  <si>
    <t>Муфта кабельная переходная 4ПКТп(б)(СИП)-1-16/25(Б) (КВТ), Муфта кабельная концевая 4ПКТп(б)-1-16/25(Б) (КВТ)</t>
  </si>
  <si>
    <t>Устройство Трубы гофрированной ПВХ для защиты проводов и кабелей по установленным конструкциям, по стенам, колоннам, потолкам, основанию пола</t>
  </si>
  <si>
    <t>Устройство Рукава металлический наружным диаметром: до 48 мм</t>
  </si>
  <si>
    <t>Герметизация проходов при вводе кабелей во взрывоопасные помещения Пеной полиуретановой двухкомпонентной терморасширяющейся противопожарной, объемом 325 м, Герметик омпенополиуретановым (пена монтажная) противопожарным для мест с повышенными требованиями пожарной безопасности, объем 880 мл</t>
  </si>
  <si>
    <t>Сверление горизонтальных отверстий в железобетонных конструкциях стен перфоратором глубиной 0,5м диаметром: свыше 45 мм до 50 мм</t>
  </si>
  <si>
    <t>Кабельная линия</t>
  </si>
  <si>
    <t>Зажим прокалывающий ответвительный ЗПО 16-95/16-95</t>
  </si>
  <si>
    <t>22.1</t>
  </si>
  <si>
    <t>22.2</t>
  </si>
  <si>
    <t>22.3</t>
  </si>
  <si>
    <t>22.4</t>
  </si>
  <si>
    <t>22.5</t>
  </si>
  <si>
    <t>22.6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</si>
  <si>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</si>
  <si>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</si>
  <si>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</si>
  <si>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</si>
  <si>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</si>
  <si>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</si>
  <si>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</si>
  <si>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</si>
  <si>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</si>
  <si>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1.1</t>
  </si>
  <si>
    <t>1.2</t>
  </si>
  <si>
    <t>1.3</t>
  </si>
  <si>
    <t>1.4</t>
  </si>
  <si>
    <t>1.5</t>
  </si>
  <si>
    <t>1.6</t>
  </si>
  <si>
    <t>Установка Светильника, 50 Вт, 145 Лм/Вт Оптолюкс Мини LED-50-ШБ2А-IP66-У1</t>
  </si>
  <si>
    <t>7.1</t>
  </si>
  <si>
    <t>8.1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</si>
  <si>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</si>
  <si>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</si>
  <si>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</si>
  <si>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</si>
  <si>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</si>
  <si>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</si>
  <si>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</si>
  <si>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</si>
  <si>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</si>
  <si>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Устройство Заземлителя горизонтального Проката стального горячекатаного полосового, марки стали Ст3сп, Ст3пс, размеры 40х5 мм - 1,58кг</t>
  </si>
  <si>
    <t>Устройство Заземлителя вертикального из Проката стального горячекатаного круглого, марки стали Ст3сп, Ст3пс, диаметр 14-50 мм-5,4252кг</t>
  </si>
  <si>
    <t>Ведущий инженер ОКС Усть-Илимской ГЭС</t>
  </si>
  <si>
    <t>Монтаж DIN-рейки (20см) оцинкованная IEK, YDN10-0100</t>
  </si>
  <si>
    <t>Монтаж контактора МС1Е 3Р 18А НО+Н3 380V/400V 50/60ГЦ</t>
  </si>
  <si>
    <t>Бетонирование опор</t>
  </si>
  <si>
    <t>48.1</t>
  </si>
  <si>
    <t>с учетом отхода</t>
  </si>
  <si>
    <t>49.10</t>
  </si>
  <si>
    <t>49.11</t>
  </si>
  <si>
    <t>Установка опор освещения</t>
  </si>
  <si>
    <t>Демонтажные работы</t>
  </si>
  <si>
    <t>кг / шт</t>
  </si>
  <si>
    <t>144 / 9</t>
  </si>
  <si>
    <t>1шт - 16кг</t>
  </si>
  <si>
    <t>48 / шт</t>
  </si>
  <si>
    <t>30.1</t>
  </si>
  <si>
    <t>с учетом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</si>
</sst>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0" x14ac:knownFonts="1">
    <font>
      <sz val="11"/>
      <color rgb="FF000000"/>
      <name val="Calibri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4">
    <xf numFmtId="0" fontId="0" fillId="0" borderId="0" xfId="0"/>
    <xf numFmtId="49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>
      <alignment horizontal="left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2" fontId="2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1" fontId="2" fillId="0" borderId="1" xfId="1" applyNumberFormat="1" applyFont="1" applyFill="1" applyBorder="1" applyAlignment="1" applyProtection="1">
      <alignment horizontal="right" vertical="top" wrapText="1"/>
    </xf>
    <xf numFmtId="2" fontId="2" fillId="0" borderId="1" xfId="1" applyNumberFormat="1" applyFont="1" applyFill="1" applyBorder="1" applyAlignment="1" applyProtection="1">
      <alignment horizontal="right" vertical="top" wrapText="1"/>
    </xf>
    <xf numFmtId="164" fontId="2" fillId="0" borderId="1" xfId="1" applyNumberFormat="1" applyFont="1" applyFill="1" applyBorder="1" applyAlignment="1" applyProtection="1">
      <alignment horizontal="right" vertical="top" wrapText="1"/>
    </xf>
    <xf numFmtId="165" fontId="2" fillId="0" borderId="1" xfId="1" applyNumberFormat="1" applyFont="1" applyFill="1" applyBorder="1" applyAlignment="1" applyProtection="1">
      <alignment horizontal="right" vertical="top" wrapText="1"/>
    </xf>
    <xf numFmtId="0" fontId="1" fillId="0" borderId="1" xfId="1" applyNumberFormat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vertical="center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view="pageBreakPreview" zoomScaleNormal="100" zoomScaleSheetLayoutView="100" workbookViewId="0">
      <selection activeCell="B60" sqref="B60"/>
    </sheetView>
  </sheetViews>
  <sheetFormatPr defaultColWidth="9.140625" defaultRowHeight="15.75" x14ac:dyDescent="0.25"/>
  <cols>
    <col min="1" max="1" width="5.5703125" style="4" customWidth="1"/>
    <col min="2" max="2" width="103.85546875" style="8" customWidth="1"/>
    <col min="3" max="3" width="10.7109375" style="8" customWidth="1"/>
    <col min="4" max="4" width="12.28515625" style="8" customWidth="1"/>
    <col min="5" max="5" width="22.7109375" style="8" customWidth="1"/>
    <col min="6" max="6" width="9.140625" style="8"/>
    <col min="7" max="7" width="4.7109375" style="8" hidden="1" customWidth="1"/>
    <col min="8" max="13" width="9.140625" style="8"/>
    <col min="14" max="15" width="135.28515625" style="5" hidden="1" customWidth="1"/>
    <col min="16" max="16" width="55.140625" style="5" hidden="1" customWidth="1"/>
    <col min="17" max="17" width="69" style="5" hidden="1" customWidth="1"/>
    <col min="18" max="18" width="55.140625" style="5" hidden="1" customWidth="1"/>
    <col min="19" max="19" width="69" style="5" hidden="1" customWidth="1"/>
    <col min="20" max="16384" width="9.140625" style="8"/>
  </cols>
  <sheetData>
    <row r="1" spans="1:14" x14ac:dyDescent="0.25">
      <c r="B1" s="37" t="s">
        <v>4</v>
      </c>
      <c r="C1" s="37"/>
      <c r="D1" s="37"/>
      <c r="E1" s="37"/>
    </row>
    <row r="2" spans="1:14" x14ac:dyDescent="0.25">
      <c r="B2" s="38" t="s">
        <v>9</v>
      </c>
      <c r="C2" s="38"/>
      <c r="D2" s="38"/>
      <c r="E2" s="38"/>
    </row>
    <row r="3" spans="1:14" x14ac:dyDescent="0.25">
      <c r="B3" s="37" t="s">
        <v>10</v>
      </c>
      <c r="C3" s="37"/>
      <c r="D3" s="37"/>
      <c r="E3" s="37"/>
    </row>
    <row r="4" spans="1:14" x14ac:dyDescent="0.25">
      <c r="B4" s="38" t="s">
        <v>8</v>
      </c>
      <c r="C4" s="38"/>
      <c r="D4" s="38"/>
      <c r="E4" s="38"/>
    </row>
    <row r="6" spans="1:14" s="9" customFormat="1" x14ac:dyDescent="0.25">
      <c r="A6" s="39" t="s">
        <v>19</v>
      </c>
      <c r="B6" s="39"/>
      <c r="C6" s="39"/>
      <c r="D6" s="39"/>
      <c r="E6" s="39"/>
    </row>
    <row r="7" spans="1:14" s="9" customFormat="1" ht="47.25" customHeight="1" x14ac:dyDescent="0.25">
      <c r="A7" s="40" t="s">
        <v>15</v>
      </c>
      <c r="B7" s="40"/>
      <c r="C7" s="40"/>
      <c r="D7" s="40"/>
      <c r="E7" s="40"/>
    </row>
    <row r="8" spans="1:14" s="9" customFormat="1" ht="20.25" customHeight="1" x14ac:dyDescent="0.25">
      <c r="A8" s="43" t="s">
        <v>18</v>
      </c>
      <c r="B8" s="43"/>
      <c r="C8" s="43"/>
      <c r="D8" s="43"/>
      <c r="E8" s="43"/>
    </row>
    <row r="9" spans="1:14" s="9" customFormat="1" ht="18" customHeight="1" x14ac:dyDescent="0.25">
      <c r="A9" s="1"/>
      <c r="B9" s="12"/>
      <c r="E9" s="9" t="s">
        <v>14</v>
      </c>
    </row>
    <row r="10" spans="1:14" s="10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21" customFormat="1" x14ac:dyDescent="0.25">
      <c r="A11" s="19">
        <v>1</v>
      </c>
      <c r="B11" s="20">
        <v>2</v>
      </c>
      <c r="C11" s="20">
        <v>3</v>
      </c>
      <c r="D11" s="20">
        <v>4</v>
      </c>
      <c r="E11" s="20">
        <v>5</v>
      </c>
    </row>
    <row r="12" spans="1:14" s="10" customFormat="1" ht="19.5" customHeight="1" x14ac:dyDescent="0.25">
      <c r="A12" s="22"/>
      <c r="B12" s="26" t="s">
        <v>42</v>
      </c>
      <c r="C12" s="23"/>
      <c r="D12" s="24"/>
      <c r="E12" s="11"/>
      <c r="G12" s="6"/>
      <c r="N12" s="7"/>
    </row>
    <row r="13" spans="1:14" s="10" customFormat="1" ht="19.5" customHeight="1" x14ac:dyDescent="0.25">
      <c r="A13" s="22"/>
      <c r="B13" s="26" t="s">
        <v>53</v>
      </c>
      <c r="C13" s="23"/>
      <c r="D13" s="24"/>
      <c r="E13" s="11"/>
      <c r="G13" s="6"/>
      <c r="N13" s="7"/>
    </row>
    <row r="14" spans="1:14" s="10" customFormat="1" ht="19.5" customHeight="1" x14ac:dyDescent="0.25">
      <c r="A14" s="27" t="s">
        <v>6</v>
      </c>
      <c r="B14" s="11" t="s">
        <v>55</v>
      </c>
      <c r="C14" s="28" t="s">
        <v>21</v>
      </c>
      <c r="D14" s="29">
        <v>3</v>
      </c>
      <c r="E14" s="11"/>
      <c r="G14" s="6"/>
      <c r="N14" s="7"/>
    </row>
    <row r="15" spans="1:14" s="10" customFormat="1" ht="19.5" customHeight="1" x14ac:dyDescent="0.25">
      <c r="A15" s="27" t="s">
        <v>181</v>
      </c>
      <c r="B15" s="11" t="s">
        <v>57</v>
      </c>
      <c r="C15" s="28" t="s">
        <v>21</v>
      </c>
      <c r="D15" s="29">
        <v>1</v>
      </c>
      <c r="E15" s="11"/>
      <c r="G15" s="6"/>
      <c r="N15" s="7"/>
    </row>
    <row r="16" spans="1:14" s="10" customFormat="1" ht="19.5" customHeight="1" x14ac:dyDescent="0.25">
      <c r="A16" s="27" t="s">
        <v>182</v>
      </c>
      <c r="B16" s="11" t="s">
        <v>59</v>
      </c>
      <c r="C16" s="28" t="s">
        <v>21</v>
      </c>
      <c r="D16" s="29">
        <v>1</v>
      </c>
      <c r="E16" s="11"/>
      <c r="G16" s="6"/>
      <c r="N16" s="7"/>
    </row>
    <row r="17" spans="1:14" s="10" customFormat="1" ht="19.5" customHeight="1" x14ac:dyDescent="0.25">
      <c r="A17" s="27" t="s">
        <v>183</v>
      </c>
      <c r="B17" s="11" t="s">
        <v>61</v>
      </c>
      <c r="C17" s="28" t="s">
        <v>21</v>
      </c>
      <c r="D17" s="29">
        <v>1</v>
      </c>
      <c r="E17" s="11"/>
      <c r="G17" s="6"/>
      <c r="N17" s="7"/>
    </row>
    <row r="18" spans="1:14" s="10" customFormat="1" ht="19.5" customHeight="1" x14ac:dyDescent="0.25">
      <c r="A18" s="27" t="s">
        <v>184</v>
      </c>
      <c r="B18" s="11" t="s">
        <v>63</v>
      </c>
      <c r="C18" s="28" t="s">
        <v>21</v>
      </c>
      <c r="D18" s="29">
        <v>1</v>
      </c>
      <c r="E18" s="11"/>
      <c r="G18" s="6"/>
      <c r="N18" s="7"/>
    </row>
    <row r="19" spans="1:14" s="10" customFormat="1" ht="19.5" customHeight="1" x14ac:dyDescent="0.25">
      <c r="A19" s="27" t="s">
        <v>185</v>
      </c>
      <c r="B19" s="11" t="s">
        <v>64</v>
      </c>
      <c r="C19" s="28" t="s">
        <v>21</v>
      </c>
      <c r="D19" s="29">
        <v>1</v>
      </c>
      <c r="E19" s="11"/>
      <c r="G19" s="6"/>
      <c r="N19" s="7"/>
    </row>
    <row r="20" spans="1:14" s="10" customFormat="1" ht="19.5" customHeight="1" x14ac:dyDescent="0.25">
      <c r="A20" s="27" t="s">
        <v>186</v>
      </c>
      <c r="B20" s="11" t="s">
        <v>65</v>
      </c>
      <c r="C20" s="28" t="s">
        <v>21</v>
      </c>
      <c r="D20" s="29">
        <v>1</v>
      </c>
      <c r="E20" s="11"/>
      <c r="G20" s="6"/>
      <c r="N20" s="7"/>
    </row>
    <row r="21" spans="1:14" s="10" customFormat="1" ht="19.5" customHeight="1" x14ac:dyDescent="0.25">
      <c r="A21" s="27" t="s">
        <v>7</v>
      </c>
      <c r="B21" s="11" t="s">
        <v>204</v>
      </c>
      <c r="C21" s="28" t="s">
        <v>68</v>
      </c>
      <c r="D21" s="30">
        <f>0.0029*100</f>
        <v>0.28999999999999998</v>
      </c>
      <c r="E21" s="11"/>
      <c r="G21" s="6"/>
      <c r="N21" s="7"/>
    </row>
    <row r="22" spans="1:14" s="10" customFormat="1" ht="19.5" customHeight="1" x14ac:dyDescent="0.25">
      <c r="A22" s="22"/>
      <c r="B22" s="26" t="s">
        <v>70</v>
      </c>
      <c r="C22" s="23"/>
      <c r="D22" s="24"/>
      <c r="E22" s="11"/>
      <c r="G22" s="6"/>
      <c r="N22" s="7"/>
    </row>
    <row r="23" spans="1:14" s="10" customFormat="1" ht="19.5" customHeight="1" x14ac:dyDescent="0.25">
      <c r="A23" s="27" t="s">
        <v>22</v>
      </c>
      <c r="B23" s="11" t="s">
        <v>72</v>
      </c>
      <c r="C23" s="28" t="s">
        <v>68</v>
      </c>
      <c r="D23" s="31">
        <f>0.005*100</f>
        <v>0.5</v>
      </c>
      <c r="E23" s="11"/>
      <c r="G23" s="6"/>
      <c r="N23" s="7"/>
    </row>
    <row r="24" spans="1:14" s="10" customFormat="1" ht="36" customHeight="1" x14ac:dyDescent="0.25">
      <c r="A24" s="27" t="s">
        <v>23</v>
      </c>
      <c r="B24" s="11" t="s">
        <v>199</v>
      </c>
      <c r="C24" s="28" t="s">
        <v>105</v>
      </c>
      <c r="D24" s="30">
        <f>0.01*100</f>
        <v>1</v>
      </c>
      <c r="E24" s="11"/>
      <c r="G24" s="6"/>
      <c r="N24" s="7"/>
    </row>
    <row r="25" spans="1:14" s="10" customFormat="1" ht="38.25" customHeight="1" x14ac:dyDescent="0.25">
      <c r="A25" s="27" t="s">
        <v>25</v>
      </c>
      <c r="B25" s="11" t="s">
        <v>200</v>
      </c>
      <c r="C25" s="28" t="s">
        <v>21</v>
      </c>
      <c r="D25" s="32">
        <v>10</v>
      </c>
      <c r="E25" s="11"/>
      <c r="G25" s="6"/>
      <c r="N25" s="7"/>
    </row>
    <row r="26" spans="1:14" s="10" customFormat="1" ht="19.5" customHeight="1" x14ac:dyDescent="0.25">
      <c r="A26" s="27" t="s">
        <v>27</v>
      </c>
      <c r="B26" s="11" t="s">
        <v>78</v>
      </c>
      <c r="C26" s="28" t="s">
        <v>68</v>
      </c>
      <c r="D26" s="31">
        <f>0.005*100</f>
        <v>0.5</v>
      </c>
      <c r="E26" s="11"/>
      <c r="G26" s="6"/>
      <c r="N26" s="7"/>
    </row>
    <row r="27" spans="1:14" s="10" customFormat="1" ht="19.5" customHeight="1" x14ac:dyDescent="0.25">
      <c r="A27" s="22"/>
      <c r="B27" s="26" t="s">
        <v>79</v>
      </c>
      <c r="C27" s="23"/>
      <c r="D27" s="24"/>
      <c r="E27" s="11"/>
      <c r="G27" s="6"/>
      <c r="N27" s="7"/>
    </row>
    <row r="28" spans="1:14" s="10" customFormat="1" ht="19.5" customHeight="1" x14ac:dyDescent="0.25">
      <c r="A28" s="27" t="s">
        <v>28</v>
      </c>
      <c r="B28" s="11" t="s">
        <v>187</v>
      </c>
      <c r="C28" s="28" t="s">
        <v>21</v>
      </c>
      <c r="D28" s="29">
        <v>6</v>
      </c>
      <c r="E28" s="11"/>
      <c r="G28" s="6"/>
      <c r="N28" s="7"/>
    </row>
    <row r="29" spans="1:14" s="10" customFormat="1" ht="19.5" customHeight="1" x14ac:dyDescent="0.25">
      <c r="A29" s="27" t="s">
        <v>188</v>
      </c>
      <c r="B29" s="11" t="s">
        <v>83</v>
      </c>
      <c r="C29" s="28" t="s">
        <v>211</v>
      </c>
      <c r="D29" s="29" t="s">
        <v>214</v>
      </c>
      <c r="E29" s="11" t="s">
        <v>213</v>
      </c>
      <c r="G29" s="6"/>
      <c r="N29" s="7"/>
    </row>
    <row r="30" spans="1:14" s="10" customFormat="1" ht="63.75" customHeight="1" x14ac:dyDescent="0.25">
      <c r="A30" s="27" t="s">
        <v>29</v>
      </c>
      <c r="B30" s="11" t="s">
        <v>86</v>
      </c>
      <c r="C30" s="28" t="s">
        <v>105</v>
      </c>
      <c r="D30" s="30">
        <v>24</v>
      </c>
      <c r="E30" s="34"/>
      <c r="G30" s="6"/>
      <c r="N30" s="7"/>
    </row>
    <row r="31" spans="1:14" s="10" customFormat="1" ht="33" customHeight="1" x14ac:dyDescent="0.25">
      <c r="A31" s="27" t="s">
        <v>189</v>
      </c>
      <c r="B31" s="11" t="s">
        <v>88</v>
      </c>
      <c r="C31" s="28" t="s">
        <v>105</v>
      </c>
      <c r="D31" s="32">
        <f>24*1.02</f>
        <v>24.48</v>
      </c>
      <c r="E31" s="11" t="s">
        <v>216</v>
      </c>
      <c r="G31" s="6"/>
      <c r="N31" s="7"/>
    </row>
    <row r="32" spans="1:14" s="10" customFormat="1" ht="19.5" customHeight="1" x14ac:dyDescent="0.25">
      <c r="A32" s="22"/>
      <c r="B32" s="26" t="s">
        <v>164</v>
      </c>
      <c r="C32" s="23"/>
      <c r="D32" s="24"/>
      <c r="E32" s="11"/>
      <c r="G32" s="6"/>
      <c r="N32" s="7"/>
    </row>
    <row r="33" spans="1:14" s="10" customFormat="1" ht="19.5" customHeight="1" x14ac:dyDescent="0.25">
      <c r="A33" s="22"/>
      <c r="B33" s="26" t="s">
        <v>112</v>
      </c>
      <c r="C33" s="23"/>
      <c r="D33" s="24"/>
      <c r="E33" s="11"/>
      <c r="G33" s="6"/>
      <c r="N33" s="7"/>
    </row>
    <row r="34" spans="1:14" s="10" customFormat="1" ht="33" customHeight="1" x14ac:dyDescent="0.25">
      <c r="A34" s="27" t="s">
        <v>30</v>
      </c>
      <c r="B34" s="11" t="s">
        <v>113</v>
      </c>
      <c r="C34" s="28" t="s">
        <v>105</v>
      </c>
      <c r="D34" s="32">
        <f>0.096*1000</f>
        <v>96</v>
      </c>
      <c r="E34" s="11" t="s">
        <v>114</v>
      </c>
      <c r="G34" s="6"/>
      <c r="N34" s="7"/>
    </row>
    <row r="35" spans="1:14" s="10" customFormat="1" ht="19.5" customHeight="1" x14ac:dyDescent="0.25">
      <c r="A35" s="27" t="s">
        <v>31</v>
      </c>
      <c r="B35" s="11" t="s">
        <v>115</v>
      </c>
      <c r="C35" s="28" t="s">
        <v>21</v>
      </c>
      <c r="D35" s="30">
        <v>24</v>
      </c>
      <c r="E35" s="11"/>
      <c r="G35" s="6"/>
      <c r="N35" s="7"/>
    </row>
    <row r="36" spans="1:14" s="10" customFormat="1" ht="19.5" customHeight="1" x14ac:dyDescent="0.25">
      <c r="A36" s="27" t="s">
        <v>190</v>
      </c>
      <c r="B36" s="11" t="s">
        <v>121</v>
      </c>
      <c r="C36" s="28" t="s">
        <v>21</v>
      </c>
      <c r="D36" s="32">
        <v>100</v>
      </c>
      <c r="E36" s="11"/>
      <c r="G36" s="6"/>
      <c r="N36" s="7"/>
    </row>
    <row r="37" spans="1:14" s="10" customFormat="1" ht="19.5" customHeight="1" x14ac:dyDescent="0.25">
      <c r="A37" s="27" t="s">
        <v>191</v>
      </c>
      <c r="B37" s="11" t="s">
        <v>122</v>
      </c>
      <c r="C37" s="28" t="s">
        <v>21</v>
      </c>
      <c r="D37" s="29">
        <v>100</v>
      </c>
      <c r="E37" s="11"/>
      <c r="G37" s="6"/>
      <c r="N37" s="7"/>
    </row>
    <row r="38" spans="1:14" s="10" customFormat="1" ht="19.5" customHeight="1" x14ac:dyDescent="0.25">
      <c r="A38" s="27" t="s">
        <v>192</v>
      </c>
      <c r="B38" s="11" t="s">
        <v>124</v>
      </c>
      <c r="C38" s="28" t="s">
        <v>84</v>
      </c>
      <c r="D38" s="29">
        <v>1</v>
      </c>
      <c r="E38" s="11"/>
      <c r="G38" s="6"/>
      <c r="N38" s="7"/>
    </row>
    <row r="39" spans="1:14" s="10" customFormat="1" ht="19.5" customHeight="1" x14ac:dyDescent="0.25">
      <c r="A39" s="27" t="s">
        <v>193</v>
      </c>
      <c r="B39" s="11" t="s">
        <v>116</v>
      </c>
      <c r="C39" s="28" t="s">
        <v>21</v>
      </c>
      <c r="D39" s="29">
        <v>1</v>
      </c>
      <c r="E39" s="11"/>
      <c r="G39" s="6"/>
      <c r="N39" s="7"/>
    </row>
    <row r="40" spans="1:14" s="10" customFormat="1" ht="19.5" customHeight="1" x14ac:dyDescent="0.25">
      <c r="A40" s="27" t="s">
        <v>194</v>
      </c>
      <c r="B40" s="11" t="s">
        <v>117</v>
      </c>
      <c r="C40" s="28" t="s">
        <v>21</v>
      </c>
      <c r="D40" s="29">
        <v>12</v>
      </c>
      <c r="E40" s="11"/>
      <c r="G40" s="6"/>
      <c r="N40" s="7"/>
    </row>
    <row r="41" spans="1:14" s="10" customFormat="1" ht="19.5" customHeight="1" x14ac:dyDescent="0.25">
      <c r="A41" s="27" t="s">
        <v>195</v>
      </c>
      <c r="B41" s="11" t="s">
        <v>118</v>
      </c>
      <c r="C41" s="28" t="s">
        <v>21</v>
      </c>
      <c r="D41" s="29">
        <v>100</v>
      </c>
      <c r="E41" s="11"/>
      <c r="G41" s="6"/>
      <c r="N41" s="7"/>
    </row>
    <row r="42" spans="1:14" s="10" customFormat="1" ht="19.5" customHeight="1" x14ac:dyDescent="0.25">
      <c r="A42" s="27" t="s">
        <v>196</v>
      </c>
      <c r="B42" s="11" t="s">
        <v>119</v>
      </c>
      <c r="C42" s="28" t="s">
        <v>21</v>
      </c>
      <c r="D42" s="29">
        <v>4</v>
      </c>
      <c r="E42" s="11"/>
      <c r="G42" s="6"/>
      <c r="N42" s="7"/>
    </row>
    <row r="43" spans="1:14" s="10" customFormat="1" ht="19.5" customHeight="1" x14ac:dyDescent="0.25">
      <c r="A43" s="27" t="s">
        <v>197</v>
      </c>
      <c r="B43" s="11" t="s">
        <v>120</v>
      </c>
      <c r="C43" s="28" t="s">
        <v>21</v>
      </c>
      <c r="D43" s="29">
        <v>4</v>
      </c>
      <c r="E43" s="11"/>
      <c r="G43" s="6"/>
      <c r="N43" s="7"/>
    </row>
    <row r="44" spans="1:14" s="10" customFormat="1" ht="19.5" customHeight="1" x14ac:dyDescent="0.25">
      <c r="A44" s="27" t="s">
        <v>198</v>
      </c>
      <c r="B44" s="11" t="s">
        <v>165</v>
      </c>
      <c r="C44" s="28" t="s">
        <v>21</v>
      </c>
      <c r="D44" s="29">
        <v>4</v>
      </c>
      <c r="E44" s="11"/>
      <c r="G44" s="6"/>
      <c r="N44" s="7"/>
    </row>
    <row r="45" spans="1:14" s="10" customFormat="1" ht="19.5" customHeight="1" x14ac:dyDescent="0.25">
      <c r="A45" s="22"/>
      <c r="B45" s="26" t="s">
        <v>130</v>
      </c>
      <c r="C45" s="23"/>
      <c r="D45" s="24"/>
      <c r="E45" s="11"/>
      <c r="G45" s="6"/>
      <c r="N45" s="7"/>
    </row>
    <row r="46" spans="1:14" s="10" customFormat="1" ht="33" customHeight="1" x14ac:dyDescent="0.25">
      <c r="A46" s="27" t="s">
        <v>33</v>
      </c>
      <c r="B46" s="11" t="s">
        <v>163</v>
      </c>
      <c r="C46" s="28" t="s">
        <v>21</v>
      </c>
      <c r="D46" s="30">
        <v>3</v>
      </c>
      <c r="E46" s="11"/>
      <c r="G46" s="6"/>
      <c r="N46" s="7"/>
    </row>
    <row r="47" spans="1:14" s="10" customFormat="1" ht="18.75" customHeight="1" x14ac:dyDescent="0.25">
      <c r="A47" s="18"/>
      <c r="B47" s="18"/>
      <c r="C47" s="18"/>
      <c r="D47" s="18"/>
      <c r="E47" s="18"/>
      <c r="G47" s="6"/>
      <c r="N47" s="7"/>
    </row>
    <row r="48" spans="1:14" s="10" customFormat="1" ht="18.75" customHeight="1" x14ac:dyDescent="0.25">
      <c r="A48" s="41" t="s">
        <v>12</v>
      </c>
      <c r="B48" s="41"/>
      <c r="C48" s="16"/>
      <c r="D48" s="16"/>
      <c r="E48" s="14" t="s">
        <v>13</v>
      </c>
      <c r="G48" s="6"/>
      <c r="N48" s="7"/>
    </row>
    <row r="49" spans="1:14" s="10" customFormat="1" ht="16.5" customHeight="1" x14ac:dyDescent="0.25">
      <c r="A49" s="42"/>
      <c r="B49" s="42"/>
      <c r="C49" s="25"/>
      <c r="D49" s="25"/>
      <c r="E49" s="6"/>
      <c r="G49" s="6"/>
      <c r="N49" s="7"/>
    </row>
    <row r="50" spans="1:14" s="10" customFormat="1" ht="24" customHeight="1" x14ac:dyDescent="0.25">
      <c r="A50" s="36" t="s">
        <v>201</v>
      </c>
      <c r="B50" s="36"/>
      <c r="C50" s="13"/>
      <c r="D50" s="13"/>
      <c r="E50" s="14" t="s">
        <v>11</v>
      </c>
      <c r="G50" s="6"/>
      <c r="N50" s="7"/>
    </row>
    <row r="51" spans="1:14" s="15" customFormat="1" x14ac:dyDescent="0.25">
      <c r="A51" s="10"/>
      <c r="B51" s="17"/>
      <c r="C51" s="10"/>
      <c r="D51" s="10"/>
      <c r="E51" s="10"/>
    </row>
  </sheetData>
  <mergeCells count="10">
    <mergeCell ref="A50:B50"/>
    <mergeCell ref="B1:E1"/>
    <mergeCell ref="B2:E2"/>
    <mergeCell ref="B3:E3"/>
    <mergeCell ref="B4:E4"/>
    <mergeCell ref="A6:E6"/>
    <mergeCell ref="A7:E7"/>
    <mergeCell ref="A48:B48"/>
    <mergeCell ref="A49:B49"/>
    <mergeCell ref="A8:E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2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tabSelected="1" view="pageBreakPreview" topLeftCell="A16" zoomScaleNormal="100" zoomScaleSheetLayoutView="100" workbookViewId="0">
      <selection activeCell="A101" sqref="A101:XFD103"/>
    </sheetView>
  </sheetViews>
  <sheetFormatPr defaultColWidth="9.140625" defaultRowHeight="15.75" x14ac:dyDescent="0.25"/>
  <cols>
    <col min="1" max="1" width="6.85546875" style="4" customWidth="1"/>
    <col min="2" max="2" width="103.85546875" style="8" customWidth="1"/>
    <col min="3" max="3" width="10.7109375" style="8" customWidth="1"/>
    <col min="4" max="4" width="12.28515625" style="8" customWidth="1"/>
    <col min="5" max="5" width="22.7109375" style="8" customWidth="1"/>
    <col min="6" max="6" width="9.140625" style="8"/>
    <col min="7" max="7" width="4.7109375" style="8" hidden="1" customWidth="1"/>
    <col min="8" max="13" width="9.140625" style="8"/>
    <col min="14" max="15" width="135.28515625" style="5" hidden="1" customWidth="1"/>
    <col min="16" max="16" width="55.140625" style="5" hidden="1" customWidth="1"/>
    <col min="17" max="17" width="69" style="5" hidden="1" customWidth="1"/>
    <col min="18" max="18" width="55.140625" style="5" hidden="1" customWidth="1"/>
    <col min="19" max="19" width="69" style="5" hidden="1" customWidth="1"/>
    <col min="20" max="16384" width="9.140625" style="8"/>
  </cols>
  <sheetData>
    <row r="1" spans="1:14" x14ac:dyDescent="0.25">
      <c r="B1" s="37" t="s">
        <v>4</v>
      </c>
      <c r="C1" s="37"/>
      <c r="D1" s="37"/>
      <c r="E1" s="37"/>
    </row>
    <row r="2" spans="1:14" x14ac:dyDescent="0.25">
      <c r="B2" s="38" t="s">
        <v>9</v>
      </c>
      <c r="C2" s="38"/>
      <c r="D2" s="38"/>
      <c r="E2" s="38"/>
    </row>
    <row r="3" spans="1:14" x14ac:dyDescent="0.25">
      <c r="B3" s="37" t="s">
        <v>10</v>
      </c>
      <c r="C3" s="37"/>
      <c r="D3" s="37"/>
      <c r="E3" s="37"/>
    </row>
    <row r="4" spans="1:14" x14ac:dyDescent="0.25">
      <c r="B4" s="38" t="s">
        <v>8</v>
      </c>
      <c r="C4" s="38"/>
      <c r="D4" s="38"/>
      <c r="E4" s="38"/>
    </row>
    <row r="6" spans="1:14" s="9" customFormat="1" x14ac:dyDescent="0.25">
      <c r="A6" s="39" t="s">
        <v>16</v>
      </c>
      <c r="B6" s="39"/>
      <c r="C6" s="39"/>
      <c r="D6" s="39"/>
      <c r="E6" s="39"/>
    </row>
    <row r="7" spans="1:14" s="9" customFormat="1" ht="47.25" customHeight="1" x14ac:dyDescent="0.25">
      <c r="A7" s="40" t="s">
        <v>15</v>
      </c>
      <c r="B7" s="40"/>
      <c r="C7" s="40"/>
      <c r="D7" s="40"/>
      <c r="E7" s="40"/>
    </row>
    <row r="8" spans="1:14" s="9" customFormat="1" ht="21.75" customHeight="1" x14ac:dyDescent="0.25">
      <c r="A8" s="43" t="s">
        <v>17</v>
      </c>
      <c r="B8" s="43"/>
      <c r="C8" s="43"/>
      <c r="D8" s="43"/>
      <c r="E8" s="43"/>
    </row>
    <row r="9" spans="1:14" s="9" customFormat="1" ht="18" customHeight="1" x14ac:dyDescent="0.25">
      <c r="A9" s="1"/>
      <c r="B9" s="12"/>
      <c r="E9" s="9" t="s">
        <v>14</v>
      </c>
    </row>
    <row r="10" spans="1:14" s="10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21" customFormat="1" x14ac:dyDescent="0.25">
      <c r="A11" s="19">
        <v>1</v>
      </c>
      <c r="B11" s="20">
        <v>2</v>
      </c>
      <c r="C11" s="20">
        <v>3</v>
      </c>
      <c r="D11" s="20">
        <v>4</v>
      </c>
      <c r="E11" s="20">
        <v>5</v>
      </c>
    </row>
    <row r="12" spans="1:14" s="10" customFormat="1" ht="21" customHeight="1" x14ac:dyDescent="0.25">
      <c r="A12" s="22"/>
      <c r="B12" s="26" t="s">
        <v>20</v>
      </c>
      <c r="C12" s="23"/>
      <c r="D12" s="24"/>
      <c r="E12" s="11"/>
      <c r="G12" s="6"/>
      <c r="N12" s="7"/>
    </row>
    <row r="13" spans="1:14" s="10" customFormat="1" ht="18" customHeight="1" x14ac:dyDescent="0.25">
      <c r="A13" s="27" t="s">
        <v>6</v>
      </c>
      <c r="B13" s="11" t="s">
        <v>131</v>
      </c>
      <c r="C13" s="28" t="s">
        <v>21</v>
      </c>
      <c r="D13" s="29">
        <v>1</v>
      </c>
      <c r="E13" s="11"/>
      <c r="G13" s="6"/>
      <c r="N13" s="7"/>
    </row>
    <row r="14" spans="1:14" s="10" customFormat="1" ht="18" customHeight="1" x14ac:dyDescent="0.25">
      <c r="A14" s="27" t="s">
        <v>181</v>
      </c>
      <c r="B14" s="11" t="s">
        <v>202</v>
      </c>
      <c r="C14" s="28" t="s">
        <v>21</v>
      </c>
      <c r="D14" s="29">
        <v>4</v>
      </c>
      <c r="E14" s="11"/>
      <c r="G14" s="6"/>
      <c r="N14" s="7"/>
    </row>
    <row r="15" spans="1:14" s="10" customFormat="1" ht="18" customHeight="1" x14ac:dyDescent="0.25">
      <c r="A15" s="27" t="s">
        <v>182</v>
      </c>
      <c r="B15" s="11" t="s">
        <v>24</v>
      </c>
      <c r="C15" s="28" t="s">
        <v>21</v>
      </c>
      <c r="D15" s="29">
        <v>8</v>
      </c>
      <c r="E15" s="11"/>
      <c r="G15" s="6"/>
      <c r="N15" s="7"/>
    </row>
    <row r="16" spans="1:14" s="10" customFormat="1" ht="18" customHeight="1" x14ac:dyDescent="0.25">
      <c r="A16" s="27" t="s">
        <v>183</v>
      </c>
      <c r="B16" s="11" t="s">
        <v>26</v>
      </c>
      <c r="C16" s="28" t="s">
        <v>21</v>
      </c>
      <c r="D16" s="29">
        <v>1</v>
      </c>
      <c r="E16" s="11"/>
      <c r="G16" s="6"/>
      <c r="N16" s="7"/>
    </row>
    <row r="17" spans="1:14" s="10" customFormat="1" ht="33" customHeight="1" x14ac:dyDescent="0.25">
      <c r="A17" s="27" t="s">
        <v>25</v>
      </c>
      <c r="B17" s="11" t="s">
        <v>132</v>
      </c>
      <c r="C17" s="28" t="s">
        <v>105</v>
      </c>
      <c r="D17" s="29">
        <v>4</v>
      </c>
      <c r="E17" s="11"/>
      <c r="G17" s="6"/>
      <c r="N17" s="7"/>
    </row>
    <row r="18" spans="1:14" s="10" customFormat="1" ht="18.75" customHeight="1" x14ac:dyDescent="0.25">
      <c r="A18" s="27" t="s">
        <v>28</v>
      </c>
      <c r="B18" s="11" t="s">
        <v>203</v>
      </c>
      <c r="C18" s="28" t="s">
        <v>21</v>
      </c>
      <c r="D18" s="29">
        <v>2</v>
      </c>
      <c r="E18" s="11"/>
      <c r="G18" s="6"/>
      <c r="N18" s="7"/>
    </row>
    <row r="19" spans="1:14" s="10" customFormat="1" ht="18.75" customHeight="1" x14ac:dyDescent="0.25">
      <c r="A19" s="27" t="s">
        <v>29</v>
      </c>
      <c r="B19" s="11" t="s">
        <v>32</v>
      </c>
      <c r="C19" s="28" t="s">
        <v>21</v>
      </c>
      <c r="D19" s="29">
        <v>4</v>
      </c>
      <c r="E19" s="11"/>
      <c r="G19" s="6"/>
      <c r="N19" s="7"/>
    </row>
    <row r="20" spans="1:14" s="10" customFormat="1" ht="18.75" customHeight="1" x14ac:dyDescent="0.25">
      <c r="A20" s="27" t="s">
        <v>30</v>
      </c>
      <c r="B20" s="11" t="s">
        <v>133</v>
      </c>
      <c r="C20" s="28" t="s">
        <v>21</v>
      </c>
      <c r="D20" s="29">
        <v>1</v>
      </c>
      <c r="E20" s="11"/>
      <c r="G20" s="6"/>
      <c r="N20" s="7"/>
    </row>
    <row r="21" spans="1:14" s="10" customFormat="1" ht="18.75" customHeight="1" x14ac:dyDescent="0.25">
      <c r="A21" s="27" t="s">
        <v>31</v>
      </c>
      <c r="B21" s="11" t="s">
        <v>134</v>
      </c>
      <c r="C21" s="28" t="s">
        <v>21</v>
      </c>
      <c r="D21" s="29">
        <v>1</v>
      </c>
      <c r="E21" s="11"/>
      <c r="G21" s="6"/>
      <c r="N21" s="7"/>
    </row>
    <row r="22" spans="1:14" s="10" customFormat="1" ht="18.75" customHeight="1" x14ac:dyDescent="0.25">
      <c r="A22" s="27" t="s">
        <v>33</v>
      </c>
      <c r="B22" s="11" t="s">
        <v>135</v>
      </c>
      <c r="C22" s="28" t="s">
        <v>21</v>
      </c>
      <c r="D22" s="29">
        <v>1</v>
      </c>
      <c r="E22" s="11"/>
      <c r="G22" s="6"/>
      <c r="N22" s="7"/>
    </row>
    <row r="23" spans="1:14" s="10" customFormat="1" ht="18.75" customHeight="1" x14ac:dyDescent="0.25">
      <c r="A23" s="27" t="s">
        <v>34</v>
      </c>
      <c r="B23" s="11" t="s">
        <v>136</v>
      </c>
      <c r="C23" s="28" t="s">
        <v>21</v>
      </c>
      <c r="D23" s="29">
        <v>1</v>
      </c>
      <c r="E23" s="11"/>
      <c r="G23" s="6"/>
      <c r="N23" s="7"/>
    </row>
    <row r="24" spans="1:14" s="10" customFormat="1" ht="18.75" customHeight="1" x14ac:dyDescent="0.25">
      <c r="A24" s="27" t="s">
        <v>35</v>
      </c>
      <c r="B24" s="11" t="s">
        <v>137</v>
      </c>
      <c r="C24" s="28" t="s">
        <v>21</v>
      </c>
      <c r="D24" s="29">
        <v>1</v>
      </c>
      <c r="E24" s="11"/>
      <c r="G24" s="6"/>
      <c r="N24" s="7"/>
    </row>
    <row r="25" spans="1:14" s="10" customFormat="1" ht="18.75" customHeight="1" x14ac:dyDescent="0.25">
      <c r="A25" s="27" t="s">
        <v>36</v>
      </c>
      <c r="B25" s="11" t="s">
        <v>138</v>
      </c>
      <c r="C25" s="28" t="s">
        <v>21</v>
      </c>
      <c r="D25" s="29">
        <v>1</v>
      </c>
      <c r="E25" s="11"/>
      <c r="G25" s="6"/>
      <c r="N25" s="7"/>
    </row>
    <row r="26" spans="1:14" s="10" customFormat="1" ht="18.75" customHeight="1" x14ac:dyDescent="0.25">
      <c r="A26" s="27" t="s">
        <v>37</v>
      </c>
      <c r="B26" s="11" t="s">
        <v>139</v>
      </c>
      <c r="C26" s="28" t="s">
        <v>21</v>
      </c>
      <c r="D26" s="29">
        <v>1</v>
      </c>
      <c r="E26" s="11"/>
      <c r="G26" s="6"/>
      <c r="N26" s="7"/>
    </row>
    <row r="27" spans="1:14" s="10" customFormat="1" ht="18.75" customHeight="1" x14ac:dyDescent="0.25">
      <c r="A27" s="22"/>
      <c r="B27" s="26" t="s">
        <v>209</v>
      </c>
      <c r="C27" s="23"/>
      <c r="D27" s="24"/>
      <c r="E27" s="11"/>
      <c r="G27" s="6"/>
      <c r="N27" s="7"/>
    </row>
    <row r="28" spans="1:14" s="10" customFormat="1" ht="18.75" customHeight="1" x14ac:dyDescent="0.25">
      <c r="A28" s="22"/>
      <c r="B28" s="35" t="s">
        <v>210</v>
      </c>
      <c r="C28" s="23"/>
      <c r="D28" s="24"/>
      <c r="E28" s="11"/>
      <c r="G28" s="6"/>
      <c r="N28" s="7"/>
    </row>
    <row r="29" spans="1:14" s="10" customFormat="1" ht="19.5" customHeight="1" x14ac:dyDescent="0.25">
      <c r="A29" s="27" t="s">
        <v>38</v>
      </c>
      <c r="B29" s="11" t="s">
        <v>44</v>
      </c>
      <c r="C29" s="28" t="s">
        <v>45</v>
      </c>
      <c r="D29" s="29">
        <v>4</v>
      </c>
      <c r="E29" s="11"/>
      <c r="G29" s="6"/>
      <c r="N29" s="7"/>
    </row>
    <row r="30" spans="1:14" s="10" customFormat="1" ht="33" customHeight="1" x14ac:dyDescent="0.25">
      <c r="A30" s="27" t="s">
        <v>39</v>
      </c>
      <c r="B30" s="11" t="s">
        <v>140</v>
      </c>
      <c r="C30" s="28" t="s">
        <v>48</v>
      </c>
      <c r="D30" s="31">
        <v>0.125</v>
      </c>
      <c r="E30" s="11"/>
      <c r="G30" s="6"/>
      <c r="N30" s="7"/>
    </row>
    <row r="31" spans="1:14" s="10" customFormat="1" ht="33" customHeight="1" x14ac:dyDescent="0.25">
      <c r="A31" s="27" t="s">
        <v>40</v>
      </c>
      <c r="B31" s="11" t="s">
        <v>141</v>
      </c>
      <c r="C31" s="28" t="s">
        <v>21</v>
      </c>
      <c r="D31" s="29">
        <v>5</v>
      </c>
      <c r="E31" s="11"/>
      <c r="G31" s="6"/>
      <c r="N31" s="7"/>
    </row>
    <row r="32" spans="1:14" s="10" customFormat="1" ht="33" customHeight="1" x14ac:dyDescent="0.25">
      <c r="A32" s="27" t="s">
        <v>41</v>
      </c>
      <c r="B32" s="11" t="s">
        <v>142</v>
      </c>
      <c r="C32" s="28" t="s">
        <v>21</v>
      </c>
      <c r="D32" s="30">
        <v>1</v>
      </c>
      <c r="E32" s="11"/>
      <c r="G32" s="6"/>
      <c r="N32" s="7"/>
    </row>
    <row r="33" spans="1:14" s="10" customFormat="1" ht="22.5" customHeight="1" x14ac:dyDescent="0.25">
      <c r="A33" s="22"/>
      <c r="B33" s="26" t="s">
        <v>144</v>
      </c>
      <c r="C33" s="23"/>
      <c r="D33" s="24"/>
      <c r="E33" s="11"/>
      <c r="G33" s="6"/>
      <c r="N33" s="7"/>
    </row>
    <row r="34" spans="1:14" s="10" customFormat="1" ht="33" customHeight="1" x14ac:dyDescent="0.25">
      <c r="A34" s="27" t="s">
        <v>43</v>
      </c>
      <c r="B34" s="11" t="s">
        <v>47</v>
      </c>
      <c r="C34" s="28" t="s">
        <v>48</v>
      </c>
      <c r="D34" s="31">
        <v>6.5000000000000002E-2</v>
      </c>
      <c r="E34" s="11"/>
      <c r="G34" s="6"/>
      <c r="N34" s="7"/>
    </row>
    <row r="35" spans="1:14" s="10" customFormat="1" ht="33" customHeight="1" x14ac:dyDescent="0.25">
      <c r="A35" s="27" t="s">
        <v>46</v>
      </c>
      <c r="B35" s="11" t="s">
        <v>143</v>
      </c>
      <c r="C35" s="28" t="s">
        <v>21</v>
      </c>
      <c r="D35" s="30">
        <v>1</v>
      </c>
      <c r="E35" s="11"/>
      <c r="G35" s="6"/>
      <c r="N35" s="7"/>
    </row>
    <row r="36" spans="1:14" s="10" customFormat="1" ht="21.75" customHeight="1" x14ac:dyDescent="0.25">
      <c r="A36" s="22"/>
      <c r="B36" s="26" t="s">
        <v>53</v>
      </c>
      <c r="C36" s="23"/>
      <c r="D36" s="24"/>
      <c r="E36" s="11"/>
      <c r="G36" s="6"/>
      <c r="N36" s="7"/>
    </row>
    <row r="37" spans="1:14" s="10" customFormat="1" ht="21.75" customHeight="1" x14ac:dyDescent="0.25">
      <c r="A37" s="27" t="s">
        <v>49</v>
      </c>
      <c r="B37" s="11" t="s">
        <v>55</v>
      </c>
      <c r="C37" s="28" t="s">
        <v>21</v>
      </c>
      <c r="D37" s="29">
        <v>9</v>
      </c>
      <c r="E37" s="11"/>
      <c r="G37" s="6"/>
      <c r="N37" s="7"/>
    </row>
    <row r="38" spans="1:14" s="10" customFormat="1" ht="21.75" customHeight="1" x14ac:dyDescent="0.25">
      <c r="A38" s="27" t="s">
        <v>166</v>
      </c>
      <c r="B38" s="11" t="s">
        <v>57</v>
      </c>
      <c r="C38" s="28" t="s">
        <v>21</v>
      </c>
      <c r="D38" s="29">
        <v>3</v>
      </c>
      <c r="E38" s="11"/>
      <c r="G38" s="6"/>
      <c r="N38" s="7"/>
    </row>
    <row r="39" spans="1:14" s="10" customFormat="1" ht="21.75" customHeight="1" x14ac:dyDescent="0.25">
      <c r="A39" s="27" t="s">
        <v>167</v>
      </c>
      <c r="B39" s="11" t="s">
        <v>59</v>
      </c>
      <c r="C39" s="28" t="s">
        <v>21</v>
      </c>
      <c r="D39" s="29">
        <v>3</v>
      </c>
      <c r="E39" s="11"/>
      <c r="G39" s="6"/>
      <c r="N39" s="7"/>
    </row>
    <row r="40" spans="1:14" s="10" customFormat="1" ht="21.75" customHeight="1" x14ac:dyDescent="0.25">
      <c r="A40" s="27" t="s">
        <v>168</v>
      </c>
      <c r="B40" s="11" t="s">
        <v>61</v>
      </c>
      <c r="C40" s="28" t="s">
        <v>21</v>
      </c>
      <c r="D40" s="29">
        <v>3</v>
      </c>
      <c r="E40" s="11"/>
      <c r="G40" s="6"/>
      <c r="N40" s="7"/>
    </row>
    <row r="41" spans="1:14" s="10" customFormat="1" ht="21.75" customHeight="1" x14ac:dyDescent="0.25">
      <c r="A41" s="27" t="s">
        <v>169</v>
      </c>
      <c r="B41" s="11" t="s">
        <v>63</v>
      </c>
      <c r="C41" s="28" t="s">
        <v>21</v>
      </c>
      <c r="D41" s="29">
        <v>3</v>
      </c>
      <c r="E41" s="11"/>
      <c r="G41" s="6"/>
      <c r="N41" s="7"/>
    </row>
    <row r="42" spans="1:14" s="10" customFormat="1" ht="21.75" customHeight="1" x14ac:dyDescent="0.25">
      <c r="A42" s="27" t="s">
        <v>170</v>
      </c>
      <c r="B42" s="11" t="s">
        <v>64</v>
      </c>
      <c r="C42" s="28" t="s">
        <v>21</v>
      </c>
      <c r="D42" s="29">
        <v>3</v>
      </c>
      <c r="E42" s="11"/>
      <c r="G42" s="6"/>
      <c r="N42" s="7"/>
    </row>
    <row r="43" spans="1:14" s="10" customFormat="1" ht="21.75" customHeight="1" x14ac:dyDescent="0.25">
      <c r="A43" s="27" t="s">
        <v>171</v>
      </c>
      <c r="B43" s="11" t="s">
        <v>65</v>
      </c>
      <c r="C43" s="28" t="s">
        <v>21</v>
      </c>
      <c r="D43" s="29">
        <v>3</v>
      </c>
      <c r="E43" s="11"/>
      <c r="G43" s="6"/>
      <c r="N43" s="7"/>
    </row>
    <row r="44" spans="1:14" s="10" customFormat="1" ht="21.75" customHeight="1" x14ac:dyDescent="0.25">
      <c r="A44" s="27" t="s">
        <v>50</v>
      </c>
      <c r="B44" s="11" t="s">
        <v>204</v>
      </c>
      <c r="C44" s="28" t="s">
        <v>68</v>
      </c>
      <c r="D44" s="30">
        <f>0.0087*100</f>
        <v>0.86999999999999988</v>
      </c>
      <c r="E44" s="11"/>
      <c r="G44" s="6"/>
      <c r="N44" s="7"/>
    </row>
    <row r="45" spans="1:14" s="10" customFormat="1" ht="21.75" customHeight="1" x14ac:dyDescent="0.25">
      <c r="A45" s="22"/>
      <c r="B45" s="26" t="s">
        <v>70</v>
      </c>
      <c r="C45" s="23"/>
      <c r="D45" s="24"/>
      <c r="E45" s="11"/>
      <c r="G45" s="6"/>
      <c r="N45" s="7"/>
    </row>
    <row r="46" spans="1:14" s="10" customFormat="1" ht="21.75" customHeight="1" x14ac:dyDescent="0.25">
      <c r="A46" s="27" t="s">
        <v>51</v>
      </c>
      <c r="B46" s="11" t="s">
        <v>72</v>
      </c>
      <c r="C46" s="28" t="s">
        <v>68</v>
      </c>
      <c r="D46" s="32">
        <f>0.025*100</f>
        <v>2.5</v>
      </c>
      <c r="E46" s="11"/>
      <c r="G46" s="6"/>
      <c r="N46" s="7"/>
    </row>
    <row r="47" spans="1:14" s="10" customFormat="1" ht="53.25" customHeight="1" x14ac:dyDescent="0.25">
      <c r="A47" s="27" t="s">
        <v>52</v>
      </c>
      <c r="B47" s="11" t="s">
        <v>146</v>
      </c>
      <c r="C47" s="28" t="s">
        <v>105</v>
      </c>
      <c r="D47" s="32">
        <v>5</v>
      </c>
      <c r="E47" s="11" t="s">
        <v>145</v>
      </c>
      <c r="G47" s="6"/>
      <c r="N47" s="7"/>
    </row>
    <row r="48" spans="1:14" s="10" customFormat="1" ht="54" customHeight="1" x14ac:dyDescent="0.25">
      <c r="A48" s="27" t="s">
        <v>54</v>
      </c>
      <c r="B48" s="11" t="s">
        <v>147</v>
      </c>
      <c r="C48" s="28" t="s">
        <v>21</v>
      </c>
      <c r="D48" s="32">
        <v>5</v>
      </c>
      <c r="E48" s="11" t="s">
        <v>148</v>
      </c>
      <c r="G48" s="6"/>
      <c r="N48" s="7"/>
    </row>
    <row r="49" spans="1:14" s="10" customFormat="1" ht="21.75" customHeight="1" x14ac:dyDescent="0.25">
      <c r="A49" s="27" t="s">
        <v>56</v>
      </c>
      <c r="B49" s="11" t="s">
        <v>149</v>
      </c>
      <c r="C49" s="28" t="s">
        <v>68</v>
      </c>
      <c r="D49" s="30">
        <v>2.5</v>
      </c>
      <c r="E49" s="11"/>
      <c r="G49" s="6"/>
      <c r="N49" s="7"/>
    </row>
    <row r="50" spans="1:14" s="10" customFormat="1" ht="22.5" customHeight="1" x14ac:dyDescent="0.25">
      <c r="A50" s="22"/>
      <c r="B50" s="26" t="s">
        <v>79</v>
      </c>
      <c r="C50" s="23"/>
      <c r="D50" s="24"/>
      <c r="E50" s="11"/>
      <c r="G50" s="6"/>
      <c r="N50" s="7"/>
    </row>
    <row r="51" spans="1:14" s="10" customFormat="1" ht="33" customHeight="1" x14ac:dyDescent="0.25">
      <c r="A51" s="27" t="s">
        <v>58</v>
      </c>
      <c r="B51" s="11" t="s">
        <v>150</v>
      </c>
      <c r="C51" s="28" t="s">
        <v>21</v>
      </c>
      <c r="D51" s="29">
        <v>18</v>
      </c>
      <c r="E51" s="11"/>
      <c r="G51" s="6"/>
      <c r="N51" s="7"/>
    </row>
    <row r="52" spans="1:14" s="10" customFormat="1" ht="33" customHeight="1" x14ac:dyDescent="0.25">
      <c r="A52" s="27" t="s">
        <v>60</v>
      </c>
      <c r="B52" s="11" t="s">
        <v>83</v>
      </c>
      <c r="C52" s="28" t="s">
        <v>211</v>
      </c>
      <c r="D52" s="29" t="s">
        <v>212</v>
      </c>
      <c r="E52" s="11" t="s">
        <v>213</v>
      </c>
      <c r="G52" s="6"/>
      <c r="N52" s="7"/>
    </row>
    <row r="53" spans="1:14" s="10" customFormat="1" ht="37.5" customHeight="1" x14ac:dyDescent="0.25">
      <c r="A53" s="27" t="s">
        <v>62</v>
      </c>
      <c r="B53" s="11" t="s">
        <v>86</v>
      </c>
      <c r="C53" s="28" t="s">
        <v>105</v>
      </c>
      <c r="D53" s="32">
        <v>72</v>
      </c>
      <c r="E53" s="34"/>
      <c r="G53" s="6"/>
      <c r="N53" s="7"/>
    </row>
    <row r="54" spans="1:14" s="10" customFormat="1" ht="21.75" customHeight="1" x14ac:dyDescent="0.25">
      <c r="A54" s="27" t="s">
        <v>215</v>
      </c>
      <c r="B54" s="11" t="s">
        <v>88</v>
      </c>
      <c r="C54" s="28" t="s">
        <v>105</v>
      </c>
      <c r="D54" s="32">
        <f>72*1.02</f>
        <v>73.44</v>
      </c>
      <c r="E54" s="11" t="s">
        <v>206</v>
      </c>
      <c r="G54" s="6"/>
      <c r="N54" s="7"/>
    </row>
    <row r="55" spans="1:14" s="10" customFormat="1" ht="19.5" customHeight="1" x14ac:dyDescent="0.25">
      <c r="A55" s="27"/>
      <c r="B55" s="33" t="s">
        <v>93</v>
      </c>
      <c r="C55" s="28"/>
      <c r="D55" s="30"/>
      <c r="E55" s="11"/>
      <c r="G55" s="6"/>
      <c r="N55" s="7"/>
    </row>
    <row r="56" spans="1:14" s="10" customFormat="1" ht="24.75" customHeight="1" x14ac:dyDescent="0.25">
      <c r="A56" s="27" t="s">
        <v>66</v>
      </c>
      <c r="B56" s="11" t="s">
        <v>72</v>
      </c>
      <c r="C56" s="28" t="s">
        <v>68</v>
      </c>
      <c r="D56" s="30">
        <v>16.2</v>
      </c>
      <c r="E56" s="11"/>
      <c r="G56" s="6"/>
      <c r="N56" s="7"/>
    </row>
    <row r="57" spans="1:14" s="10" customFormat="1" ht="24.75" customHeight="1" x14ac:dyDescent="0.25">
      <c r="A57" s="27" t="s">
        <v>67</v>
      </c>
      <c r="B57" s="11" t="s">
        <v>96</v>
      </c>
      <c r="C57" s="28" t="s">
        <v>105</v>
      </c>
      <c r="D57" s="32">
        <v>60</v>
      </c>
      <c r="E57" s="11"/>
      <c r="G57" s="6"/>
      <c r="N57" s="7"/>
    </row>
    <row r="58" spans="1:14" s="10" customFormat="1" ht="24.75" customHeight="1" x14ac:dyDescent="0.25">
      <c r="A58" s="27" t="s">
        <v>69</v>
      </c>
      <c r="B58" s="11" t="s">
        <v>98</v>
      </c>
      <c r="C58" s="28" t="s">
        <v>68</v>
      </c>
      <c r="D58" s="32">
        <v>5.4</v>
      </c>
      <c r="E58" s="11"/>
      <c r="G58" s="6"/>
      <c r="N58" s="7"/>
    </row>
    <row r="59" spans="1:14" s="10" customFormat="1" ht="24.75" customHeight="1" x14ac:dyDescent="0.25">
      <c r="A59" s="27" t="s">
        <v>71</v>
      </c>
      <c r="B59" s="11" t="s">
        <v>78</v>
      </c>
      <c r="C59" s="28" t="s">
        <v>68</v>
      </c>
      <c r="D59" s="32">
        <v>10.8</v>
      </c>
      <c r="E59" s="11"/>
      <c r="G59" s="6"/>
      <c r="N59" s="7"/>
    </row>
    <row r="60" spans="1:14" s="10" customFormat="1" ht="23.25" customHeight="1" x14ac:dyDescent="0.25">
      <c r="A60" s="27" t="s">
        <v>73</v>
      </c>
      <c r="B60" s="11" t="s">
        <v>152</v>
      </c>
      <c r="C60" s="28" t="s">
        <v>153</v>
      </c>
      <c r="D60" s="30" t="s">
        <v>154</v>
      </c>
      <c r="E60" s="11" t="s">
        <v>151</v>
      </c>
      <c r="G60" s="6"/>
      <c r="N60" s="7"/>
    </row>
    <row r="61" spans="1:14" s="10" customFormat="1" ht="19.5" customHeight="1" x14ac:dyDescent="0.25">
      <c r="A61" s="27"/>
      <c r="B61" s="33" t="s">
        <v>102</v>
      </c>
      <c r="C61" s="28"/>
      <c r="D61" s="30"/>
      <c r="E61" s="11"/>
      <c r="G61" s="6"/>
      <c r="N61" s="7"/>
    </row>
    <row r="62" spans="1:14" s="10" customFormat="1" ht="33" customHeight="1" x14ac:dyDescent="0.25">
      <c r="A62" s="27" t="s">
        <v>74</v>
      </c>
      <c r="B62" s="11" t="s">
        <v>155</v>
      </c>
      <c r="C62" s="28" t="s">
        <v>105</v>
      </c>
      <c r="D62" s="30">
        <v>5</v>
      </c>
      <c r="E62" s="11"/>
      <c r="G62" s="6"/>
      <c r="N62" s="7"/>
    </row>
    <row r="63" spans="1:14" s="10" customFormat="1" ht="71.25" customHeight="1" x14ac:dyDescent="0.25">
      <c r="A63" s="27" t="s">
        <v>75</v>
      </c>
      <c r="B63" s="11" t="s">
        <v>156</v>
      </c>
      <c r="C63" s="28" t="s">
        <v>105</v>
      </c>
      <c r="D63" s="30">
        <v>15</v>
      </c>
      <c r="E63" s="11" t="s">
        <v>104</v>
      </c>
      <c r="G63" s="6"/>
      <c r="N63" s="7"/>
    </row>
    <row r="64" spans="1:14" s="10" customFormat="1" ht="21.75" customHeight="1" x14ac:dyDescent="0.25">
      <c r="A64" s="27" t="s">
        <v>76</v>
      </c>
      <c r="B64" s="11" t="s">
        <v>157</v>
      </c>
      <c r="C64" s="28" t="s">
        <v>105</v>
      </c>
      <c r="D64" s="30">
        <v>15</v>
      </c>
      <c r="E64" s="11"/>
      <c r="G64" s="6"/>
      <c r="N64" s="7"/>
    </row>
    <row r="65" spans="1:14" s="10" customFormat="1" ht="69" customHeight="1" x14ac:dyDescent="0.25">
      <c r="A65" s="27" t="s">
        <v>77</v>
      </c>
      <c r="B65" s="11" t="s">
        <v>106</v>
      </c>
      <c r="C65" s="28" t="s">
        <v>105</v>
      </c>
      <c r="D65" s="32">
        <v>60</v>
      </c>
      <c r="E65" s="11" t="s">
        <v>107</v>
      </c>
      <c r="G65" s="6"/>
      <c r="N65" s="7"/>
    </row>
    <row r="66" spans="1:14" s="10" customFormat="1" ht="33" customHeight="1" x14ac:dyDescent="0.25">
      <c r="A66" s="27" t="s">
        <v>80</v>
      </c>
      <c r="B66" s="11" t="s">
        <v>158</v>
      </c>
      <c r="C66" s="28" t="s">
        <v>105</v>
      </c>
      <c r="D66" s="32">
        <v>60</v>
      </c>
      <c r="E66" s="11" t="s">
        <v>108</v>
      </c>
      <c r="G66" s="6"/>
      <c r="N66" s="7"/>
    </row>
    <row r="67" spans="1:14" s="10" customFormat="1" ht="33" customHeight="1" x14ac:dyDescent="0.25">
      <c r="A67" s="27" t="s">
        <v>81</v>
      </c>
      <c r="B67" s="11" t="s">
        <v>109</v>
      </c>
      <c r="C67" s="28" t="s">
        <v>21</v>
      </c>
      <c r="D67" s="30">
        <v>8</v>
      </c>
      <c r="E67" s="11"/>
      <c r="G67" s="6"/>
      <c r="N67" s="7"/>
    </row>
    <row r="68" spans="1:14" s="10" customFormat="1" ht="111" customHeight="1" x14ac:dyDescent="0.25">
      <c r="A68" s="27" t="s">
        <v>82</v>
      </c>
      <c r="B68" s="11" t="s">
        <v>110</v>
      </c>
      <c r="C68" s="28" t="s">
        <v>21</v>
      </c>
      <c r="D68" s="29">
        <v>2</v>
      </c>
      <c r="E68" s="11" t="s">
        <v>159</v>
      </c>
      <c r="G68" s="6"/>
      <c r="N68" s="7"/>
    </row>
    <row r="69" spans="1:14" s="10" customFormat="1" ht="22.5" customHeight="1" x14ac:dyDescent="0.25">
      <c r="A69" s="27"/>
      <c r="B69" s="33" t="s">
        <v>112</v>
      </c>
      <c r="C69" s="28"/>
      <c r="D69" s="30"/>
      <c r="E69" s="11"/>
      <c r="G69" s="6"/>
      <c r="N69" s="7"/>
    </row>
    <row r="70" spans="1:14" s="10" customFormat="1" ht="33" customHeight="1" x14ac:dyDescent="0.25">
      <c r="A70" s="27" t="s">
        <v>85</v>
      </c>
      <c r="B70" s="11" t="s">
        <v>113</v>
      </c>
      <c r="C70" s="28" t="s">
        <v>105</v>
      </c>
      <c r="D70" s="32">
        <f>0.209*1000</f>
        <v>209</v>
      </c>
      <c r="E70" s="11" t="s">
        <v>114</v>
      </c>
      <c r="G70" s="6"/>
      <c r="N70" s="7"/>
    </row>
    <row r="71" spans="1:14" s="10" customFormat="1" ht="20.25" customHeight="1" x14ac:dyDescent="0.25">
      <c r="A71" s="27" t="s">
        <v>87</v>
      </c>
      <c r="B71" s="11" t="s">
        <v>115</v>
      </c>
      <c r="C71" s="28" t="s">
        <v>21</v>
      </c>
      <c r="D71" s="30">
        <v>8</v>
      </c>
      <c r="E71" s="11"/>
      <c r="G71" s="6"/>
      <c r="N71" s="7"/>
    </row>
    <row r="72" spans="1:14" s="10" customFormat="1" ht="20.25" customHeight="1" x14ac:dyDescent="0.25">
      <c r="A72" s="27" t="s">
        <v>172</v>
      </c>
      <c r="B72" s="11" t="s">
        <v>116</v>
      </c>
      <c r="C72" s="28" t="s">
        <v>21</v>
      </c>
      <c r="D72" s="29">
        <v>4</v>
      </c>
      <c r="E72" s="11"/>
      <c r="G72" s="6"/>
      <c r="N72" s="7"/>
    </row>
    <row r="73" spans="1:14" s="10" customFormat="1" ht="20.25" customHeight="1" x14ac:dyDescent="0.25">
      <c r="A73" s="27" t="s">
        <v>173</v>
      </c>
      <c r="B73" s="11" t="s">
        <v>117</v>
      </c>
      <c r="C73" s="28" t="s">
        <v>21</v>
      </c>
      <c r="D73" s="29">
        <v>36</v>
      </c>
      <c r="E73" s="11"/>
      <c r="G73" s="6"/>
      <c r="N73" s="7"/>
    </row>
    <row r="74" spans="1:14" s="10" customFormat="1" ht="20.25" customHeight="1" x14ac:dyDescent="0.25">
      <c r="A74" s="27" t="s">
        <v>174</v>
      </c>
      <c r="B74" s="11" t="s">
        <v>118</v>
      </c>
      <c r="C74" s="28" t="s">
        <v>21</v>
      </c>
      <c r="D74" s="29">
        <v>100</v>
      </c>
      <c r="E74" s="11"/>
      <c r="G74" s="6"/>
      <c r="N74" s="7"/>
    </row>
    <row r="75" spans="1:14" s="10" customFormat="1" ht="20.25" customHeight="1" x14ac:dyDescent="0.25">
      <c r="A75" s="27" t="s">
        <v>175</v>
      </c>
      <c r="B75" s="11" t="s">
        <v>119</v>
      </c>
      <c r="C75" s="28" t="s">
        <v>21</v>
      </c>
      <c r="D75" s="29">
        <v>8</v>
      </c>
      <c r="E75" s="11"/>
      <c r="G75" s="6"/>
      <c r="N75" s="7"/>
    </row>
    <row r="76" spans="1:14" s="10" customFormat="1" ht="20.25" customHeight="1" x14ac:dyDescent="0.25">
      <c r="A76" s="27" t="s">
        <v>176</v>
      </c>
      <c r="B76" s="11" t="s">
        <v>120</v>
      </c>
      <c r="C76" s="28" t="s">
        <v>21</v>
      </c>
      <c r="D76" s="29">
        <v>8</v>
      </c>
      <c r="E76" s="11"/>
      <c r="G76" s="6"/>
      <c r="N76" s="7"/>
    </row>
    <row r="77" spans="1:14" s="10" customFormat="1" ht="20.25" customHeight="1" x14ac:dyDescent="0.25">
      <c r="A77" s="27" t="s">
        <v>177</v>
      </c>
      <c r="B77" s="11" t="s">
        <v>121</v>
      </c>
      <c r="C77" s="28" t="s">
        <v>21</v>
      </c>
      <c r="D77" s="32">
        <f>0.1*1000</f>
        <v>100</v>
      </c>
      <c r="E77" s="11"/>
      <c r="G77" s="6"/>
      <c r="N77" s="7"/>
    </row>
    <row r="78" spans="1:14" s="10" customFormat="1" ht="20.25" customHeight="1" x14ac:dyDescent="0.25">
      <c r="A78" s="27" t="s">
        <v>178</v>
      </c>
      <c r="B78" s="11" t="s">
        <v>122</v>
      </c>
      <c r="C78" s="28" t="s">
        <v>21</v>
      </c>
      <c r="D78" s="29">
        <v>100</v>
      </c>
      <c r="E78" s="11"/>
      <c r="G78" s="6"/>
      <c r="N78" s="7"/>
    </row>
    <row r="79" spans="1:14" s="10" customFormat="1" ht="20.25" customHeight="1" x14ac:dyDescent="0.25">
      <c r="A79" s="27" t="s">
        <v>179</v>
      </c>
      <c r="B79" s="11" t="s">
        <v>123</v>
      </c>
      <c r="C79" s="28" t="s">
        <v>21</v>
      </c>
      <c r="D79" s="32">
        <f>0.2*100</f>
        <v>20</v>
      </c>
      <c r="E79" s="11"/>
      <c r="G79" s="6"/>
      <c r="N79" s="7"/>
    </row>
    <row r="80" spans="1:14" s="10" customFormat="1" ht="20.25" customHeight="1" x14ac:dyDescent="0.25">
      <c r="A80" s="27" t="s">
        <v>180</v>
      </c>
      <c r="B80" s="11" t="s">
        <v>124</v>
      </c>
      <c r="C80" s="28" t="s">
        <v>84</v>
      </c>
      <c r="D80" s="29">
        <v>3</v>
      </c>
      <c r="E80" s="11"/>
      <c r="G80" s="6"/>
      <c r="N80" s="7"/>
    </row>
    <row r="81" spans="1:14" s="10" customFormat="1" ht="45" customHeight="1" x14ac:dyDescent="0.25">
      <c r="A81" s="27" t="s">
        <v>207</v>
      </c>
      <c r="B81" s="11" t="s">
        <v>90</v>
      </c>
      <c r="C81" s="28" t="s">
        <v>21</v>
      </c>
      <c r="D81" s="30">
        <v>0.44</v>
      </c>
      <c r="E81" s="11"/>
      <c r="G81" s="6"/>
      <c r="N81" s="7"/>
    </row>
    <row r="82" spans="1:14" s="10" customFormat="1" ht="20.25" customHeight="1" x14ac:dyDescent="0.25">
      <c r="A82" s="27" t="s">
        <v>208</v>
      </c>
      <c r="B82" s="11" t="s">
        <v>92</v>
      </c>
      <c r="C82" s="28" t="s">
        <v>21</v>
      </c>
      <c r="D82" s="29">
        <v>22</v>
      </c>
      <c r="E82" s="11"/>
      <c r="G82" s="6"/>
      <c r="N82" s="7"/>
    </row>
    <row r="83" spans="1:14" s="10" customFormat="1" ht="26.25" customHeight="1" x14ac:dyDescent="0.25">
      <c r="A83" s="27"/>
      <c r="B83" s="33" t="s">
        <v>125</v>
      </c>
      <c r="C83" s="28"/>
      <c r="D83" s="29"/>
      <c r="E83" s="11"/>
      <c r="G83" s="6"/>
      <c r="N83" s="7"/>
    </row>
    <row r="84" spans="1:14" s="10" customFormat="1" ht="39" customHeight="1" x14ac:dyDescent="0.25">
      <c r="A84" s="27" t="s">
        <v>89</v>
      </c>
      <c r="B84" s="11" t="s">
        <v>155</v>
      </c>
      <c r="C84" s="28" t="s">
        <v>105</v>
      </c>
      <c r="D84" s="30">
        <v>5</v>
      </c>
      <c r="E84" s="34"/>
      <c r="G84" s="6"/>
      <c r="N84" s="7"/>
    </row>
    <row r="85" spans="1:14" s="10" customFormat="1" ht="33" customHeight="1" x14ac:dyDescent="0.25">
      <c r="A85" s="27" t="s">
        <v>91</v>
      </c>
      <c r="B85" s="11" t="s">
        <v>160</v>
      </c>
      <c r="C85" s="28" t="s">
        <v>105</v>
      </c>
      <c r="D85" s="32">
        <v>10</v>
      </c>
      <c r="E85" s="11"/>
      <c r="G85" s="6"/>
      <c r="N85" s="7"/>
    </row>
    <row r="86" spans="1:14" s="10" customFormat="1" ht="33" customHeight="1" x14ac:dyDescent="0.25">
      <c r="A86" s="27" t="s">
        <v>205</v>
      </c>
      <c r="B86" s="11" t="s">
        <v>127</v>
      </c>
      <c r="C86" s="28" t="s">
        <v>105</v>
      </c>
      <c r="D86" s="32">
        <f>15*1.02</f>
        <v>15.3</v>
      </c>
      <c r="E86" s="11" t="s">
        <v>206</v>
      </c>
      <c r="G86" s="6"/>
      <c r="N86" s="7"/>
    </row>
    <row r="87" spans="1:14" s="10" customFormat="1" ht="33" customHeight="1" x14ac:dyDescent="0.25">
      <c r="A87" s="27" t="s">
        <v>94</v>
      </c>
      <c r="B87" s="11" t="s">
        <v>86</v>
      </c>
      <c r="C87" s="28" t="s">
        <v>105</v>
      </c>
      <c r="D87" s="32">
        <v>10</v>
      </c>
      <c r="E87" s="11"/>
      <c r="G87" s="6"/>
      <c r="N87" s="7"/>
    </row>
    <row r="88" spans="1:14" s="10" customFormat="1" ht="24" customHeight="1" x14ac:dyDescent="0.25">
      <c r="A88" s="27" t="s">
        <v>95</v>
      </c>
      <c r="B88" s="11" t="s">
        <v>126</v>
      </c>
      <c r="C88" s="28" t="s">
        <v>105</v>
      </c>
      <c r="D88" s="32">
        <v>10</v>
      </c>
      <c r="E88" s="11"/>
      <c r="G88" s="6"/>
      <c r="N88" s="7"/>
    </row>
    <row r="89" spans="1:14" s="10" customFormat="1" ht="22.5" customHeight="1" x14ac:dyDescent="0.25">
      <c r="A89" s="27" t="s">
        <v>97</v>
      </c>
      <c r="B89" s="11" t="s">
        <v>109</v>
      </c>
      <c r="C89" s="28" t="s">
        <v>21</v>
      </c>
      <c r="D89" s="32">
        <v>8</v>
      </c>
      <c r="E89" s="11"/>
      <c r="G89" s="6"/>
      <c r="N89" s="7"/>
    </row>
    <row r="90" spans="1:14" s="10" customFormat="1" ht="63.75" customHeight="1" x14ac:dyDescent="0.25">
      <c r="A90" s="27" t="s">
        <v>99</v>
      </c>
      <c r="B90" s="11" t="s">
        <v>161</v>
      </c>
      <c r="C90" s="28" t="s">
        <v>105</v>
      </c>
      <c r="D90" s="32">
        <v>1</v>
      </c>
      <c r="E90" s="11" t="s">
        <v>128</v>
      </c>
      <c r="G90" s="6"/>
      <c r="N90" s="7"/>
    </row>
    <row r="91" spans="1:14" s="10" customFormat="1" ht="52.5" customHeight="1" x14ac:dyDescent="0.25">
      <c r="A91" s="27" t="s">
        <v>100</v>
      </c>
      <c r="B91" s="11" t="s">
        <v>110</v>
      </c>
      <c r="C91" s="28" t="s">
        <v>21</v>
      </c>
      <c r="D91" s="29">
        <v>1</v>
      </c>
      <c r="E91" s="11" t="s">
        <v>111</v>
      </c>
      <c r="G91" s="6"/>
      <c r="N91" s="7"/>
    </row>
    <row r="92" spans="1:14" s="10" customFormat="1" ht="19.5" customHeight="1" x14ac:dyDescent="0.25">
      <c r="A92" s="27"/>
      <c r="B92" s="33" t="s">
        <v>129</v>
      </c>
      <c r="C92" s="28"/>
      <c r="D92" s="29"/>
      <c r="E92" s="11"/>
      <c r="G92" s="6"/>
      <c r="N92" s="7"/>
    </row>
    <row r="93" spans="1:14" s="10" customFormat="1" ht="69.75" customHeight="1" x14ac:dyDescent="0.25">
      <c r="A93" s="27" t="s">
        <v>101</v>
      </c>
      <c r="B93" s="11" t="s">
        <v>162</v>
      </c>
      <c r="C93" s="28" t="s">
        <v>21</v>
      </c>
      <c r="D93" s="29">
        <v>6</v>
      </c>
      <c r="E93" s="11"/>
      <c r="G93" s="6"/>
      <c r="N93" s="7"/>
    </row>
    <row r="94" spans="1:14" s="10" customFormat="1" ht="21" customHeight="1" x14ac:dyDescent="0.25">
      <c r="A94" s="27"/>
      <c r="B94" s="33" t="s">
        <v>130</v>
      </c>
      <c r="C94" s="28"/>
      <c r="D94" s="29"/>
      <c r="E94" s="11"/>
      <c r="G94" s="6"/>
      <c r="N94" s="7"/>
    </row>
    <row r="95" spans="1:14" s="10" customFormat="1" ht="33" customHeight="1" x14ac:dyDescent="0.25">
      <c r="A95" s="27" t="s">
        <v>103</v>
      </c>
      <c r="B95" s="11" t="s">
        <v>163</v>
      </c>
      <c r="C95" s="28" t="s">
        <v>21</v>
      </c>
      <c r="D95" s="30">
        <v>1</v>
      </c>
      <c r="E95" s="11"/>
      <c r="G95" s="6"/>
      <c r="N95" s="7"/>
    </row>
    <row r="96" spans="1:14" s="10" customFormat="1" ht="18.75" customHeight="1" x14ac:dyDescent="0.25">
      <c r="A96" s="18"/>
      <c r="B96" s="18"/>
      <c r="C96" s="18"/>
      <c r="D96" s="18"/>
      <c r="E96" s="18"/>
      <c r="G96" s="6"/>
      <c r="N96" s="7"/>
    </row>
    <row r="97" spans="1:14" s="10" customFormat="1" ht="18.75" customHeight="1" x14ac:dyDescent="0.25">
      <c r="A97" s="41" t="s">
        <v>12</v>
      </c>
      <c r="B97" s="41"/>
      <c r="C97" s="16"/>
      <c r="D97" s="16"/>
      <c r="E97" s="14" t="s">
        <v>13</v>
      </c>
      <c r="G97" s="6"/>
      <c r="N97" s="7"/>
    </row>
    <row r="98" spans="1:14" s="10" customFormat="1" ht="16.5" customHeight="1" x14ac:dyDescent="0.25">
      <c r="A98" s="42"/>
      <c r="B98" s="42"/>
      <c r="C98" s="25"/>
      <c r="D98" s="25"/>
      <c r="E98" s="6"/>
      <c r="G98" s="6"/>
      <c r="N98" s="7"/>
    </row>
    <row r="99" spans="1:14" s="10" customFormat="1" ht="24" customHeight="1" x14ac:dyDescent="0.25">
      <c r="A99" s="36" t="s">
        <v>201</v>
      </c>
      <c r="B99" s="36"/>
      <c r="C99" s="13"/>
      <c r="D99" s="13"/>
      <c r="E99" s="14" t="s">
        <v>11</v>
      </c>
      <c r="G99" s="6"/>
      <c r="N99" s="7"/>
    </row>
    <row r="100" spans="1:14" s="15" customFormat="1" x14ac:dyDescent="0.25">
      <c r="A100" s="10"/>
      <c r="B100" s="17"/>
      <c r="C100" s="10"/>
      <c r="D100" s="10"/>
      <c r="E100" s="10"/>
    </row>
  </sheetData>
  <mergeCells count="10">
    <mergeCell ref="B1:E1"/>
    <mergeCell ref="B2:E2"/>
    <mergeCell ref="B3:E3"/>
    <mergeCell ref="B4:E4"/>
    <mergeCell ref="A6:E6"/>
    <mergeCell ref="A99:B99"/>
    <mergeCell ref="A97:B97"/>
    <mergeCell ref="A98:B98"/>
    <mergeCell ref="A8:E8"/>
    <mergeCell ref="A7:E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2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этап 2</vt:lpstr>
      <vt:lpstr> этап 1</vt:lpstr>
      <vt:lpstr>' этап 1'!Заголовки_для_печати</vt:lpstr>
      <vt:lpstr>'этап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Chebykina Nataliya</cp:lastModifiedBy>
  <cp:lastPrinted>2024-06-20T01:52:53Z</cp:lastPrinted>
  <dcterms:created xsi:type="dcterms:W3CDTF">2020-09-30T08:50:27Z</dcterms:created>
  <dcterms:modified xsi:type="dcterms:W3CDTF">2024-06-20T02:02:48Z</dcterms:modified>
</cp:coreProperties>
</file>