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РНЦ!$A$5:$V$42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2" i="60" l="1"/>
  <c r="H21" i="60" l="1"/>
  <c r="L21" i="60" l="1"/>
  <c r="M21" i="60"/>
  <c r="K28" i="60" l="1"/>
  <c r="N28" i="60"/>
  <c r="O28" i="60"/>
  <c r="K21" i="60"/>
  <c r="K29" i="60" l="1"/>
  <c r="E21" i="60"/>
  <c r="F21" i="60"/>
  <c r="V27" i="60" l="1"/>
  <c r="V28" i="60" s="1"/>
  <c r="T27" i="60"/>
  <c r="T28" i="60" s="1"/>
  <c r="U28" i="60"/>
  <c r="U21" i="60"/>
  <c r="U29" i="60" l="1"/>
  <c r="Q28" i="60" l="1"/>
  <c r="P28" i="60"/>
  <c r="J28" i="60"/>
  <c r="I28" i="60"/>
  <c r="H28" i="60"/>
  <c r="G28" i="60"/>
  <c r="F28" i="60"/>
  <c r="E28" i="60"/>
  <c r="D28" i="60"/>
  <c r="V21" i="60" l="1"/>
  <c r="V29" i="60" s="1"/>
  <c r="O21" i="60"/>
  <c r="O29" i="60" s="1"/>
  <c r="N21" i="60"/>
  <c r="N29" i="60" s="1"/>
  <c r="T21" i="60"/>
  <c r="T29" i="60" s="1"/>
  <c r="J21" i="60"/>
  <c r="J29" i="60" s="1"/>
  <c r="I21" i="60"/>
  <c r="I29" i="60" s="1"/>
  <c r="P21" i="60"/>
  <c r="P29" i="60" s="1"/>
  <c r="Q21" i="60"/>
  <c r="Q29" i="60" s="1"/>
  <c r="H29" i="60" l="1"/>
  <c r="D21" i="60"/>
  <c r="D29" i="60" s="1"/>
  <c r="H33" i="60" l="1"/>
  <c r="H31" i="60"/>
  <c r="F29" i="60"/>
  <c r="H37" i="60" s="1"/>
  <c r="G21" i="60"/>
  <c r="G29" i="60" s="1"/>
  <c r="E29" i="60" l="1"/>
  <c r="H36" i="60" s="1"/>
  <c r="H38" i="60" s="1"/>
  <c r="S21" i="60"/>
  <c r="R21" i="60"/>
  <c r="D38" i="60"/>
  <c r="S28" i="60" l="1"/>
  <c r="S29" i="60" s="1"/>
  <c r="R28" i="60"/>
  <c r="R29" i="60" s="1"/>
  <c r="H35" i="60"/>
</calcChain>
</file>

<file path=xl/sharedStrings.xml><?xml version="1.0" encoding="utf-8"?>
<sst xmlns="http://schemas.openxmlformats.org/spreadsheetml/2006/main" count="68" uniqueCount="63">
  <si>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</si>
  <si>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</si>
  <si>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</si>
  <si>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</si>
  <si>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</si>
  <si>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</si>
  <si>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</si>
  <si>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</si>
  <si>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</si>
  <si>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</si>
  <si>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</si>
  <si>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</si>
  <si>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</si>
  <si>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</si>
  <si>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</si>
  <si>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</si>
  <si>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</si>
  <si>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</si>
  <si>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</si>
  <si>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</si>
  <si>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</si>
  <si>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</si>
  <si>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</si>
  <si>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</si>
  <si>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</si>
  <si>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</si>
  <si>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>Индекс на 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</si>
  <si>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</si>
  <si>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</si>
  <si>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</si>
  <si>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</si>
  <si>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</si>
  <si>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</si>
  <si>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</si>
  <si>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</si>
  <si>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</si>
  <si>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________________________</t>
  </si>
  <si>
    <t xml:space="preserve">Директор филиала ООО "Байкальская энергетическая компания " </t>
  </si>
  <si>
    <t xml:space="preserve"> Итого без учета НДС</t>
  </si>
  <si>
    <t>в т.ч.:</t>
  </si>
  <si>
    <t>"______ " __________________20___г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</si>
  <si>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</si>
  <si>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</si>
  <si>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</si>
  <si>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</si>
  <si>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</si>
  <si>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</si>
  <si>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</si>
  <si>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</si>
  <si>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</si>
  <si>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</si>
  <si>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</si>
  <si>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</si>
  <si>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>Всего (гр.5+гр.6+гр.8+гр.9+гр.10+
гр.11+ гр.12)</t>
  </si>
  <si>
    <t>3кв 2021г.</t>
  </si>
  <si>
    <t>Индекс-дефлятор на материалы и ЭММ на 2_ кв 2022_г</t>
  </si>
  <si>
    <t>Составлен в ценах по состоянию на 2кв. 2022г.</t>
  </si>
  <si>
    <t>Начальник  КЦ</t>
  </si>
  <si>
    <t>А.Н.Шипуля</t>
  </si>
  <si>
    <t>Текущий ремонт котлоагрегата ст. № 7. Ремонт воздухопроводов, гарнитуры.  
Сверхтиповая работа. Подготовительные работы по контролю гибов ф133х13 ст.20 от СУП до ВЭК к/а ст.№7. Ремонт с заменой труб ф133х10 ст.20 от СУП до ВЭК к/а ст.№7</t>
  </si>
  <si>
    <t>66/22</t>
  </si>
  <si>
    <t>Основание: Ведомость объемов работ № 66-22</t>
  </si>
  <si>
    <t>по объекту ТЭЦ-9: Текущий ремонт котлоагрегата ст. № 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</si>
</sst>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\ _₽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9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9" fontId="24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0" fontId="29" fillId="0" borderId="3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7" fontId="5" fillId="3" borderId="1" xfId="45" applyNumberFormat="1" applyFont="1" applyFill="1" applyBorder="1" applyAlignment="1">
      <alignment horizontal="center" vertical="center" wrapText="1"/>
    </xf>
    <xf numFmtId="167" fontId="5" fillId="0" borderId="1" xfId="45" applyNumberFormat="1" applyFont="1" applyFill="1" applyBorder="1" applyAlignment="1">
      <alignment horizontal="center" vertical="center" wrapText="1"/>
    </xf>
    <xf numFmtId="167" fontId="5" fillId="2" borderId="1" xfId="45" applyNumberFormat="1" applyFont="1" applyFill="1" applyBorder="1" applyAlignment="1">
      <alignment horizontal="center" vertical="center" wrapText="1"/>
    </xf>
    <xf numFmtId="167" fontId="6" fillId="0" borderId="1" xfId="45" applyNumberFormat="1" applyFont="1" applyFill="1" applyBorder="1" applyAlignment="1">
      <alignment horizontal="center" vertical="center" wrapText="1"/>
    </xf>
    <xf numFmtId="167" fontId="6" fillId="3" borderId="1" xfId="45" applyNumberFormat="1" applyFont="1" applyFill="1" applyBorder="1" applyAlignment="1">
      <alignment horizontal="center" vertical="center" wrapText="1"/>
    </xf>
    <xf numFmtId="167" fontId="6" fillId="2" borderId="1" xfId="45" applyNumberFormat="1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167" fontId="6" fillId="0" borderId="1" xfId="45" applyNumberFormat="1" applyFont="1" applyFill="1" applyBorder="1" applyAlignment="1">
      <alignment horizontal="center" vertical="center"/>
    </xf>
    <xf numFmtId="167" fontId="6" fillId="3" borderId="1" xfId="45" applyNumberFormat="1" applyFont="1" applyFill="1" applyBorder="1" applyAlignment="1">
      <alignment horizontal="center" vertical="center"/>
    </xf>
    <xf numFmtId="167" fontId="6" fillId="2" borderId="1" xfId="45" applyNumberFormat="1" applyFont="1" applyFill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10" fontId="24" fillId="0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29" fillId="0" borderId="0" xfId="0" applyNumberFormat="1" applyFont="1" applyAlignment="1">
      <alignment horizontal="center" vertical="center" wrapText="1"/>
    </xf>
    <xf numFmtId="3" fontId="29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76"/>
  <sheetViews>
    <sheetView tabSelected="1" view="pageBreakPreview" topLeftCell="A3" zoomScale="80" zoomScaleNormal="75" zoomScaleSheetLayoutView="80" zoomScalePageLayoutView="70" workbookViewId="0">
      <selection activeCell="H33" sqref="H33"/>
    </sheetView>
  </sheetViews>
  <sheetFormatPr defaultColWidth="9.140625" defaultRowHeight="15" outlineLevelCol="1" x14ac:dyDescent="0.25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7" hidden="1" customWidth="1" outlineLevel="1"/>
    <col min="7" max="7" width="11.28515625" style="3" hidden="1" customWidth="1" outlineLevel="1"/>
    <col min="8" max="8" width="15.85546875" style="3" customWidth="1" collapsed="1"/>
    <col min="9" max="11" width="11.28515625" style="3" customWidth="1" outlineLevel="1"/>
    <col min="12" max="12" width="11.85546875" style="3" customWidth="1"/>
    <col min="13" max="13" width="14.85546875" style="3" customWidth="1"/>
    <col min="14" max="16" width="11.5703125" style="3" customWidth="1" outlineLevel="1"/>
    <col min="17" max="17" width="11.5703125" style="3" customWidth="1"/>
    <col min="18" max="18" width="11.28515625" style="3" hidden="1" customWidth="1"/>
    <col min="19" max="19" width="12.5703125" style="3" hidden="1" customWidth="1"/>
    <col min="20" max="20" width="12" style="3" hidden="1" customWidth="1"/>
    <col min="21" max="22" width="0" style="3" hidden="1" customWidth="1"/>
    <col min="23" max="16384" width="9.140625" style="3"/>
  </cols>
  <sheetData>
    <row r="1" spans="1:22" s="4" customFormat="1" ht="18.75" x14ac:dyDescent="0.25">
      <c r="A1" s="42"/>
      <c r="B1" s="43"/>
      <c r="C1" s="44"/>
      <c r="F1" s="45"/>
      <c r="O1" s="49" t="s">
        <v>29</v>
      </c>
      <c r="P1" s="50"/>
      <c r="Q1" s="50"/>
    </row>
    <row r="2" spans="1:22" s="4" customFormat="1" ht="50.25" customHeight="1" x14ac:dyDescent="0.25">
      <c r="A2" s="42"/>
      <c r="B2" s="43"/>
      <c r="C2" s="44"/>
      <c r="F2" s="45"/>
      <c r="O2" s="91" t="s">
        <v>37</v>
      </c>
      <c r="P2" s="91"/>
      <c r="Q2" s="91"/>
    </row>
    <row r="3" spans="1:22" s="4" customFormat="1" ht="18.75" x14ac:dyDescent="0.25">
      <c r="A3" s="42"/>
      <c r="B3" s="43"/>
      <c r="C3" s="44"/>
      <c r="F3" s="46"/>
      <c r="G3" s="46"/>
      <c r="O3" s="51" t="s">
        <v>36</v>
      </c>
      <c r="P3" s="51"/>
      <c r="Q3" s="51"/>
    </row>
    <row r="4" spans="1:22" s="4" customFormat="1" ht="21.75" customHeight="1" x14ac:dyDescent="0.25">
      <c r="A4" s="42"/>
      <c r="B4" s="43"/>
      <c r="C4" s="44"/>
      <c r="F4" s="46"/>
      <c r="G4" s="46"/>
      <c r="O4" s="52" t="s">
        <v>40</v>
      </c>
      <c r="P4" s="52"/>
      <c r="Q4" s="52"/>
    </row>
    <row r="5" spans="1:22" s="37" customFormat="1" ht="18.75" x14ac:dyDescent="0.25">
      <c r="A5" s="94" t="s">
        <v>49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</row>
    <row r="6" spans="1:22" s="37" customFormat="1" ht="18.75" customHeight="1" x14ac:dyDescent="0.25">
      <c r="A6" s="95" t="s">
        <v>62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</row>
    <row r="7" spans="1:22" ht="10.15" customHeight="1" x14ac:dyDescent="0.25">
      <c r="A7" s="5"/>
      <c r="B7" s="5"/>
      <c r="C7" s="5"/>
      <c r="D7" s="5"/>
      <c r="E7" s="5"/>
      <c r="F7" s="6"/>
      <c r="G7" s="16"/>
      <c r="H7" s="16"/>
      <c r="I7" s="5"/>
      <c r="J7" s="5"/>
      <c r="K7" s="16"/>
      <c r="L7" s="16"/>
      <c r="M7" s="16"/>
      <c r="N7" s="5"/>
      <c r="O7" s="5"/>
      <c r="P7" s="5"/>
      <c r="Q7" s="5"/>
    </row>
    <row r="8" spans="1:22" ht="15.75" customHeight="1" x14ac:dyDescent="0.25">
      <c r="A8" s="96" t="s">
        <v>61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</row>
    <row r="9" spans="1:22" s="12" customFormat="1" ht="15" customHeight="1" x14ac:dyDescent="0.25">
      <c r="A9" s="9" t="s">
        <v>4</v>
      </c>
      <c r="B9" s="10"/>
      <c r="C9" s="10"/>
      <c r="D9" s="10"/>
      <c r="F9" s="13"/>
      <c r="I9" s="11"/>
      <c r="J9" s="11"/>
      <c r="K9" s="11"/>
    </row>
    <row r="10" spans="1:22" s="12" customFormat="1" ht="15.75" customHeight="1" x14ac:dyDescent="0.25">
      <c r="A10" s="100" t="s">
        <v>22</v>
      </c>
      <c r="B10" s="100"/>
      <c r="C10" s="101" t="s">
        <v>54</v>
      </c>
      <c r="D10" s="101"/>
      <c r="E10" s="59"/>
      <c r="F10" s="60"/>
      <c r="G10" s="59"/>
      <c r="H10" s="59"/>
      <c r="I10" s="14"/>
      <c r="J10" s="14"/>
      <c r="K10" s="14"/>
      <c r="O10" s="67"/>
      <c r="P10" s="66"/>
      <c r="Q10" s="68"/>
    </row>
    <row r="11" spans="1:22" s="12" customFormat="1" ht="15.75" customHeight="1" x14ac:dyDescent="0.25">
      <c r="A11" s="100" t="s">
        <v>17</v>
      </c>
      <c r="B11" s="100"/>
      <c r="C11" s="101"/>
      <c r="D11" s="101"/>
      <c r="E11" s="59"/>
      <c r="F11" s="60"/>
      <c r="G11" s="59"/>
      <c r="H11" s="59"/>
      <c r="I11" s="9"/>
      <c r="J11" s="9"/>
      <c r="K11" s="9"/>
      <c r="O11" s="67"/>
      <c r="P11" s="66"/>
      <c r="Q11" s="68"/>
    </row>
    <row r="12" spans="1:22" s="12" customFormat="1" ht="15.75" customHeight="1" x14ac:dyDescent="0.25">
      <c r="A12" s="100" t="s">
        <v>26</v>
      </c>
      <c r="B12" s="100"/>
      <c r="C12" s="101"/>
      <c r="D12" s="101"/>
      <c r="E12" s="59"/>
      <c r="F12" s="60"/>
      <c r="G12" s="59"/>
      <c r="H12" s="61"/>
      <c r="I12" s="9"/>
      <c r="J12" s="9"/>
      <c r="K12" s="9"/>
      <c r="O12" s="67"/>
      <c r="P12" s="66"/>
      <c r="Q12" s="68"/>
    </row>
    <row r="13" spans="1:22" s="12" customFormat="1" ht="30.75" customHeight="1" x14ac:dyDescent="0.25">
      <c r="A13" s="97" t="s">
        <v>55</v>
      </c>
      <c r="B13" s="97"/>
      <c r="C13" s="98">
        <v>1.7100000000000001E-2</v>
      </c>
      <c r="D13" s="99"/>
      <c r="E13" s="62"/>
      <c r="F13" s="62"/>
      <c r="G13" s="62"/>
      <c r="H13" s="57"/>
      <c r="I13" s="54"/>
      <c r="J13" s="54"/>
      <c r="K13" s="54"/>
      <c r="L13" s="54"/>
      <c r="M13" s="54"/>
      <c r="N13" s="54"/>
      <c r="O13" s="54"/>
      <c r="P13" s="54"/>
      <c r="Q13" s="53"/>
    </row>
    <row r="14" spans="1:22" ht="15" customHeight="1" x14ac:dyDescent="0.25">
      <c r="A14" s="116" t="s">
        <v>56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</row>
    <row r="15" spans="1:22" x14ac:dyDescent="0.25">
      <c r="A15" s="92" t="s">
        <v>30</v>
      </c>
      <c r="B15" s="92" t="s">
        <v>0</v>
      </c>
      <c r="C15" s="92" t="s">
        <v>1</v>
      </c>
      <c r="D15" s="92" t="s">
        <v>20</v>
      </c>
      <c r="E15" s="92"/>
      <c r="F15" s="92"/>
      <c r="G15" s="92"/>
      <c r="H15" s="92" t="s">
        <v>35</v>
      </c>
      <c r="I15" s="92"/>
      <c r="J15" s="92"/>
      <c r="K15" s="92"/>
      <c r="L15" s="92"/>
      <c r="M15" s="92"/>
      <c r="N15" s="92"/>
      <c r="O15" s="92"/>
      <c r="P15" s="92"/>
      <c r="Q15" s="92"/>
      <c r="R15" s="92" t="s">
        <v>31</v>
      </c>
      <c r="S15" s="92"/>
      <c r="T15" s="92"/>
      <c r="U15" s="92"/>
      <c r="V15" s="92"/>
    </row>
    <row r="16" spans="1:22" ht="15" customHeight="1" x14ac:dyDescent="0.25">
      <c r="A16" s="92"/>
      <c r="B16" s="92"/>
      <c r="C16" s="92"/>
      <c r="D16" s="92" t="s">
        <v>9</v>
      </c>
      <c r="E16" s="92" t="s">
        <v>16</v>
      </c>
      <c r="F16" s="92"/>
      <c r="G16" s="92"/>
      <c r="H16" s="93" t="s">
        <v>53</v>
      </c>
      <c r="I16" s="92" t="s">
        <v>52</v>
      </c>
      <c r="J16" s="92"/>
      <c r="K16" s="92"/>
      <c r="L16" s="92"/>
      <c r="M16" s="92"/>
      <c r="N16" s="92"/>
      <c r="O16" s="92"/>
      <c r="P16" s="92"/>
      <c r="Q16" s="92"/>
      <c r="R16" s="93" t="s">
        <v>9</v>
      </c>
      <c r="S16" s="92" t="s">
        <v>16</v>
      </c>
      <c r="T16" s="92"/>
      <c r="U16" s="92"/>
      <c r="V16" s="92"/>
    </row>
    <row r="17" spans="1:22" ht="46.5" customHeight="1" x14ac:dyDescent="0.25">
      <c r="A17" s="92"/>
      <c r="B17" s="92"/>
      <c r="C17" s="92"/>
      <c r="D17" s="92"/>
      <c r="E17" s="32" t="s">
        <v>6</v>
      </c>
      <c r="F17" s="32" t="s">
        <v>10</v>
      </c>
      <c r="G17" s="32" t="s">
        <v>23</v>
      </c>
      <c r="H17" s="93"/>
      <c r="I17" s="71" t="s">
        <v>50</v>
      </c>
      <c r="J17" s="72" t="s">
        <v>5</v>
      </c>
      <c r="K17" s="71" t="s">
        <v>51</v>
      </c>
      <c r="L17" s="76" t="s">
        <v>21</v>
      </c>
      <c r="M17" s="77" t="s">
        <v>15</v>
      </c>
      <c r="N17" s="74" t="s">
        <v>7</v>
      </c>
      <c r="O17" s="74" t="s">
        <v>8</v>
      </c>
      <c r="P17" s="74" t="s">
        <v>41</v>
      </c>
      <c r="Q17" s="75" t="s">
        <v>42</v>
      </c>
      <c r="R17" s="93"/>
      <c r="S17" s="39" t="s">
        <v>32</v>
      </c>
      <c r="T17" s="39" t="s">
        <v>21</v>
      </c>
      <c r="U17" s="39" t="s">
        <v>15</v>
      </c>
      <c r="V17" s="33" t="s">
        <v>14</v>
      </c>
    </row>
    <row r="18" spans="1:22" ht="15.75" customHeight="1" x14ac:dyDescent="0.25">
      <c r="A18" s="32">
        <v>1</v>
      </c>
      <c r="B18" s="32">
        <v>2</v>
      </c>
      <c r="C18" s="32">
        <v>3</v>
      </c>
      <c r="D18" s="32">
        <v>4</v>
      </c>
      <c r="E18" s="32">
        <v>5</v>
      </c>
      <c r="F18" s="32">
        <v>6</v>
      </c>
      <c r="G18" s="32">
        <v>7</v>
      </c>
      <c r="H18" s="32">
        <v>4</v>
      </c>
      <c r="I18" s="70">
        <v>5</v>
      </c>
      <c r="J18" s="32">
        <v>6</v>
      </c>
      <c r="K18" s="70">
        <v>7</v>
      </c>
      <c r="L18" s="78">
        <v>8</v>
      </c>
      <c r="M18" s="78">
        <v>9</v>
      </c>
      <c r="N18" s="32">
        <v>10</v>
      </c>
      <c r="O18" s="32">
        <v>11</v>
      </c>
      <c r="P18" s="32">
        <v>12</v>
      </c>
      <c r="Q18" s="32">
        <v>13</v>
      </c>
      <c r="R18" s="39">
        <v>12</v>
      </c>
      <c r="S18" s="39">
        <v>13</v>
      </c>
      <c r="T18" s="39">
        <v>14</v>
      </c>
      <c r="U18" s="39">
        <v>15</v>
      </c>
      <c r="V18" s="39">
        <v>16</v>
      </c>
    </row>
    <row r="19" spans="1:22" s="15" customFormat="1" ht="15" customHeight="1" x14ac:dyDescent="0.25">
      <c r="A19" s="104" t="s">
        <v>24</v>
      </c>
      <c r="B19" s="104"/>
      <c r="C19" s="104"/>
      <c r="D19" s="32"/>
      <c r="E19" s="32"/>
      <c r="F19" s="32"/>
      <c r="G19" s="32"/>
      <c r="H19" s="32"/>
      <c r="I19" s="70"/>
      <c r="J19" s="32"/>
      <c r="K19" s="70"/>
      <c r="L19" s="78"/>
      <c r="M19" s="78"/>
      <c r="N19" s="32"/>
      <c r="O19" s="32"/>
      <c r="P19" s="32"/>
      <c r="Q19" s="32"/>
      <c r="R19" s="39"/>
      <c r="S19" s="39"/>
      <c r="T19" s="39"/>
      <c r="U19" s="39"/>
      <c r="V19" s="39"/>
    </row>
    <row r="20" spans="1:22" s="15" customFormat="1" ht="126" x14ac:dyDescent="0.25">
      <c r="A20" s="25">
        <v>1</v>
      </c>
      <c r="B20" s="29" t="s">
        <v>59</v>
      </c>
      <c r="C20" s="30" t="s">
        <v>60</v>
      </c>
      <c r="D20" s="17"/>
      <c r="E20" s="17"/>
      <c r="F20" s="18"/>
      <c r="G20" s="17"/>
      <c r="H20" s="79">
        <v>261591</v>
      </c>
      <c r="I20" s="80"/>
      <c r="J20" s="81"/>
      <c r="K20" s="80"/>
      <c r="L20" s="82"/>
      <c r="M20" s="82"/>
      <c r="N20" s="81"/>
      <c r="O20" s="81"/>
      <c r="P20" s="81">
        <v>514.37</v>
      </c>
      <c r="Q20" s="81"/>
      <c r="R20" s="24"/>
      <c r="S20" s="24"/>
      <c r="T20" s="24"/>
      <c r="U20" s="24"/>
      <c r="V20" s="24"/>
    </row>
    <row r="21" spans="1:22" s="15" customFormat="1" x14ac:dyDescent="0.25">
      <c r="A21" s="105" t="s">
        <v>25</v>
      </c>
      <c r="B21" s="105"/>
      <c r="C21" s="105"/>
      <c r="D21" s="34">
        <f t="shared" ref="D21:V21" si="0">SUM(D20:D20)</f>
        <v>0</v>
      </c>
      <c r="E21" s="34">
        <f t="shared" si="0"/>
        <v>0</v>
      </c>
      <c r="F21" s="34">
        <f t="shared" si="0"/>
        <v>0</v>
      </c>
      <c r="G21" s="34">
        <f t="shared" si="0"/>
        <v>0</v>
      </c>
      <c r="H21" s="83">
        <f t="shared" si="0"/>
        <v>261591</v>
      </c>
      <c r="I21" s="84">
        <f t="shared" si="0"/>
        <v>0</v>
      </c>
      <c r="J21" s="83">
        <f t="shared" si="0"/>
        <v>0</v>
      </c>
      <c r="K21" s="84">
        <f t="shared" si="0"/>
        <v>0</v>
      </c>
      <c r="L21" s="85">
        <f t="shared" si="0"/>
        <v>0</v>
      </c>
      <c r="M21" s="85">
        <f t="shared" si="0"/>
        <v>0</v>
      </c>
      <c r="N21" s="83">
        <f t="shared" si="0"/>
        <v>0</v>
      </c>
      <c r="O21" s="83">
        <f t="shared" si="0"/>
        <v>0</v>
      </c>
      <c r="P21" s="83">
        <f t="shared" si="0"/>
        <v>514.37</v>
      </c>
      <c r="Q21" s="83">
        <f t="shared" si="0"/>
        <v>0</v>
      </c>
      <c r="R21" s="40">
        <f t="shared" si="0"/>
        <v>0</v>
      </c>
      <c r="S21" s="40">
        <f t="shared" si="0"/>
        <v>0</v>
      </c>
      <c r="T21" s="40">
        <f t="shared" si="0"/>
        <v>0</v>
      </c>
      <c r="U21" s="40">
        <f t="shared" si="0"/>
        <v>0</v>
      </c>
      <c r="V21" s="40">
        <f t="shared" si="0"/>
        <v>0</v>
      </c>
    </row>
    <row r="22" spans="1:22" s="15" customFormat="1" x14ac:dyDescent="0.25">
      <c r="A22" s="106" t="s">
        <v>39</v>
      </c>
      <c r="B22" s="107"/>
      <c r="C22" s="108"/>
      <c r="D22" s="34"/>
      <c r="E22" s="34"/>
      <c r="F22" s="34"/>
      <c r="G22" s="34"/>
      <c r="H22" s="83"/>
      <c r="I22" s="84"/>
      <c r="J22" s="83"/>
      <c r="K22" s="84"/>
      <c r="L22" s="85"/>
      <c r="M22" s="85"/>
      <c r="N22" s="83"/>
      <c r="O22" s="83"/>
      <c r="P22" s="83"/>
      <c r="Q22" s="83"/>
      <c r="R22" s="58"/>
      <c r="S22" s="58"/>
      <c r="T22" s="58"/>
      <c r="U22" s="58"/>
      <c r="V22" s="58"/>
    </row>
    <row r="23" spans="1:22" s="15" customFormat="1" x14ac:dyDescent="0.25">
      <c r="A23" s="109" t="s">
        <v>46</v>
      </c>
      <c r="B23" s="110"/>
      <c r="C23" s="111"/>
      <c r="D23" s="34"/>
      <c r="E23" s="34"/>
      <c r="F23" s="34"/>
      <c r="G23" s="34"/>
      <c r="H23" s="83"/>
      <c r="I23" s="84"/>
      <c r="J23" s="83"/>
      <c r="K23" s="84"/>
      <c r="L23" s="85"/>
      <c r="M23" s="85"/>
      <c r="N23" s="83"/>
      <c r="O23" s="83"/>
      <c r="P23" s="83"/>
      <c r="Q23" s="83"/>
      <c r="R23" s="58"/>
      <c r="S23" s="58"/>
      <c r="T23" s="58"/>
      <c r="U23" s="58"/>
      <c r="V23" s="58"/>
    </row>
    <row r="24" spans="1:22" s="15" customFormat="1" x14ac:dyDescent="0.25">
      <c r="A24" s="109" t="s">
        <v>47</v>
      </c>
      <c r="B24" s="110"/>
      <c r="C24" s="111"/>
      <c r="D24" s="34"/>
      <c r="E24" s="34"/>
      <c r="F24" s="34"/>
      <c r="G24" s="34"/>
      <c r="H24" s="83"/>
      <c r="I24" s="84"/>
      <c r="J24" s="83"/>
      <c r="K24" s="84"/>
      <c r="L24" s="85"/>
      <c r="M24" s="85"/>
      <c r="N24" s="83"/>
      <c r="O24" s="83"/>
      <c r="P24" s="83"/>
      <c r="Q24" s="83"/>
      <c r="R24" s="58"/>
      <c r="S24" s="58"/>
      <c r="T24" s="58"/>
      <c r="U24" s="58"/>
      <c r="V24" s="58"/>
    </row>
    <row r="25" spans="1:22" s="15" customFormat="1" x14ac:dyDescent="0.25">
      <c r="A25" s="109" t="s">
        <v>48</v>
      </c>
      <c r="B25" s="110"/>
      <c r="C25" s="111"/>
      <c r="D25" s="34"/>
      <c r="E25" s="34"/>
      <c r="F25" s="34"/>
      <c r="G25" s="34"/>
      <c r="H25" s="83"/>
      <c r="I25" s="84"/>
      <c r="J25" s="83"/>
      <c r="K25" s="84"/>
      <c r="L25" s="85"/>
      <c r="M25" s="85"/>
      <c r="N25" s="83"/>
      <c r="O25" s="83"/>
      <c r="P25" s="83"/>
      <c r="Q25" s="83"/>
      <c r="R25" s="58"/>
      <c r="S25" s="58"/>
      <c r="T25" s="58"/>
      <c r="U25" s="58"/>
      <c r="V25" s="58"/>
    </row>
    <row r="26" spans="1:22" s="15" customFormat="1" x14ac:dyDescent="0.25">
      <c r="A26" s="104" t="s">
        <v>27</v>
      </c>
      <c r="B26" s="104"/>
      <c r="C26" s="104"/>
      <c r="D26" s="17"/>
      <c r="E26" s="17"/>
      <c r="F26" s="17"/>
      <c r="G26" s="17"/>
      <c r="H26" s="81"/>
      <c r="I26" s="80"/>
      <c r="J26" s="81"/>
      <c r="K26" s="80"/>
      <c r="L26" s="82"/>
      <c r="M26" s="82"/>
      <c r="N26" s="81"/>
      <c r="O26" s="81"/>
      <c r="P26" s="81"/>
      <c r="Q26" s="81"/>
    </row>
    <row r="27" spans="1:22" s="15" customFormat="1" ht="15.75" x14ac:dyDescent="0.25">
      <c r="A27" s="25">
        <v>2</v>
      </c>
      <c r="B27" s="29"/>
      <c r="C27" s="30"/>
      <c r="D27" s="17"/>
      <c r="E27" s="17"/>
      <c r="F27" s="18"/>
      <c r="G27" s="17"/>
      <c r="H27" s="86"/>
      <c r="I27" s="80"/>
      <c r="J27" s="81"/>
      <c r="K27" s="80"/>
      <c r="L27" s="82"/>
      <c r="M27" s="82"/>
      <c r="N27" s="81"/>
      <c r="O27" s="81"/>
      <c r="P27" s="81"/>
      <c r="Q27" s="81"/>
      <c r="R27" s="24"/>
      <c r="S27" s="24"/>
      <c r="T27" s="24" t="e">
        <f>#REF!*H30</f>
        <v>#REF!</v>
      </c>
      <c r="U27" s="24"/>
      <c r="V27" s="24" t="e">
        <f>#REF!*H30</f>
        <v>#REF!</v>
      </c>
    </row>
    <row r="28" spans="1:22" s="15" customFormat="1" x14ac:dyDescent="0.25">
      <c r="A28" s="105" t="s">
        <v>28</v>
      </c>
      <c r="B28" s="105"/>
      <c r="C28" s="105"/>
      <c r="D28" s="34">
        <f t="shared" ref="D28:V28" si="1">SUM(D27:D27)</f>
        <v>0</v>
      </c>
      <c r="E28" s="34">
        <f t="shared" si="1"/>
        <v>0</v>
      </c>
      <c r="F28" s="34">
        <f t="shared" si="1"/>
        <v>0</v>
      </c>
      <c r="G28" s="34">
        <f t="shared" si="1"/>
        <v>0</v>
      </c>
      <c r="H28" s="83">
        <f t="shared" si="1"/>
        <v>0</v>
      </c>
      <c r="I28" s="84">
        <f t="shared" si="1"/>
        <v>0</v>
      </c>
      <c r="J28" s="83">
        <f t="shared" si="1"/>
        <v>0</v>
      </c>
      <c r="K28" s="84">
        <f t="shared" si="1"/>
        <v>0</v>
      </c>
      <c r="L28" s="85"/>
      <c r="M28" s="85"/>
      <c r="N28" s="83">
        <f t="shared" si="1"/>
        <v>0</v>
      </c>
      <c r="O28" s="83">
        <f t="shared" si="1"/>
        <v>0</v>
      </c>
      <c r="P28" s="83">
        <f t="shared" si="1"/>
        <v>0</v>
      </c>
      <c r="Q28" s="83">
        <f t="shared" si="1"/>
        <v>0</v>
      </c>
      <c r="R28" s="34">
        <f t="shared" si="1"/>
        <v>0</v>
      </c>
      <c r="S28" s="34">
        <f t="shared" si="1"/>
        <v>0</v>
      </c>
      <c r="T28" s="34" t="e">
        <f t="shared" si="1"/>
        <v>#REF!</v>
      </c>
      <c r="U28" s="34">
        <f t="shared" si="1"/>
        <v>0</v>
      </c>
      <c r="V28" s="34" t="e">
        <f t="shared" si="1"/>
        <v>#REF!</v>
      </c>
    </row>
    <row r="29" spans="1:22" s="15" customFormat="1" x14ac:dyDescent="0.25">
      <c r="A29" s="118" t="s">
        <v>18</v>
      </c>
      <c r="B29" s="118"/>
      <c r="C29" s="118"/>
      <c r="D29" s="31">
        <f t="shared" ref="D29:V29" si="2">D21+D28</f>
        <v>0</v>
      </c>
      <c r="E29" s="31">
        <f t="shared" si="2"/>
        <v>0</v>
      </c>
      <c r="F29" s="31">
        <f t="shared" si="2"/>
        <v>0</v>
      </c>
      <c r="G29" s="31">
        <f t="shared" si="2"/>
        <v>0</v>
      </c>
      <c r="H29" s="87">
        <f t="shared" si="2"/>
        <v>261591</v>
      </c>
      <c r="I29" s="88">
        <f t="shared" si="2"/>
        <v>0</v>
      </c>
      <c r="J29" s="87">
        <f t="shared" si="2"/>
        <v>0</v>
      </c>
      <c r="K29" s="88">
        <f t="shared" si="2"/>
        <v>0</v>
      </c>
      <c r="L29" s="89"/>
      <c r="M29" s="89"/>
      <c r="N29" s="87">
        <f t="shared" si="2"/>
        <v>0</v>
      </c>
      <c r="O29" s="87">
        <f t="shared" si="2"/>
        <v>0</v>
      </c>
      <c r="P29" s="87">
        <f t="shared" si="2"/>
        <v>514.37</v>
      </c>
      <c r="Q29" s="87">
        <f t="shared" si="2"/>
        <v>0</v>
      </c>
      <c r="R29" s="31">
        <f t="shared" si="2"/>
        <v>0</v>
      </c>
      <c r="S29" s="31">
        <f t="shared" si="2"/>
        <v>0</v>
      </c>
      <c r="T29" s="31" t="e">
        <f t="shared" si="2"/>
        <v>#REF!</v>
      </c>
      <c r="U29" s="31">
        <f t="shared" si="2"/>
        <v>0</v>
      </c>
      <c r="V29" s="31" t="e">
        <f t="shared" si="2"/>
        <v>#REF!</v>
      </c>
    </row>
    <row r="30" spans="1:22" s="15" customFormat="1" ht="15" hidden="1" customHeight="1" x14ac:dyDescent="0.25">
      <c r="A30" s="103" t="s">
        <v>33</v>
      </c>
      <c r="B30" s="103"/>
      <c r="C30" s="103"/>
      <c r="D30" s="31"/>
      <c r="E30" s="31"/>
      <c r="F30" s="31"/>
      <c r="G30" s="31"/>
      <c r="H30" s="90"/>
      <c r="I30" s="88"/>
      <c r="J30" s="87"/>
      <c r="K30" s="88"/>
      <c r="L30" s="89"/>
      <c r="M30" s="89"/>
      <c r="N30" s="87"/>
      <c r="O30" s="87"/>
      <c r="P30" s="87"/>
      <c r="Q30" s="87"/>
      <c r="R30" s="25"/>
      <c r="S30" s="25"/>
      <c r="T30" s="25"/>
      <c r="U30" s="25"/>
      <c r="V30" s="25"/>
    </row>
    <row r="31" spans="1:22" s="15" customFormat="1" hidden="1" x14ac:dyDescent="0.25">
      <c r="A31" s="93" t="s">
        <v>34</v>
      </c>
      <c r="B31" s="93"/>
      <c r="C31" s="93"/>
      <c r="D31" s="31"/>
      <c r="E31" s="31"/>
      <c r="F31" s="31"/>
      <c r="G31" s="31"/>
      <c r="H31" s="87">
        <f>H29*H30</f>
        <v>0</v>
      </c>
      <c r="I31" s="88"/>
      <c r="J31" s="87"/>
      <c r="K31" s="88"/>
      <c r="L31" s="89"/>
      <c r="M31" s="89"/>
      <c r="N31" s="87"/>
      <c r="O31" s="87"/>
      <c r="P31" s="87"/>
      <c r="Q31" s="87"/>
      <c r="R31" s="25"/>
      <c r="S31" s="25"/>
      <c r="T31" s="25"/>
      <c r="U31" s="25"/>
      <c r="V31" s="25"/>
    </row>
    <row r="32" spans="1:22" s="15" customFormat="1" x14ac:dyDescent="0.25">
      <c r="A32" s="25"/>
      <c r="B32" s="25" t="s">
        <v>2</v>
      </c>
      <c r="C32" s="24"/>
      <c r="D32" s="24"/>
      <c r="E32" s="17"/>
      <c r="F32" s="26"/>
      <c r="G32" s="17"/>
      <c r="H32" s="83">
        <f>H29*0.2</f>
        <v>52318.2</v>
      </c>
      <c r="I32" s="80"/>
      <c r="J32" s="81"/>
      <c r="K32" s="80"/>
      <c r="L32" s="82"/>
      <c r="M32" s="82"/>
      <c r="N32" s="81"/>
      <c r="O32" s="81"/>
      <c r="P32" s="81"/>
      <c r="Q32" s="81"/>
      <c r="R32" s="25"/>
      <c r="S32" s="25"/>
      <c r="T32" s="25"/>
      <c r="U32" s="25"/>
      <c r="V32" s="25"/>
    </row>
    <row r="33" spans="1:22" s="15" customFormat="1" x14ac:dyDescent="0.25">
      <c r="A33" s="25"/>
      <c r="B33" s="25" t="s">
        <v>3</v>
      </c>
      <c r="C33" s="24"/>
      <c r="D33" s="24"/>
      <c r="E33" s="17"/>
      <c r="F33" s="26"/>
      <c r="G33" s="17"/>
      <c r="H33" s="83">
        <f>H29+H32</f>
        <v>313909.2</v>
      </c>
      <c r="I33" s="80"/>
      <c r="J33" s="81"/>
      <c r="K33" s="80"/>
      <c r="L33" s="82"/>
      <c r="M33" s="82"/>
      <c r="N33" s="81"/>
      <c r="O33" s="81"/>
      <c r="P33" s="81"/>
      <c r="Q33" s="81"/>
      <c r="R33" s="25"/>
      <c r="S33" s="25"/>
      <c r="T33" s="25"/>
      <c r="U33" s="25"/>
      <c r="V33" s="25"/>
    </row>
    <row r="34" spans="1:22" hidden="1" x14ac:dyDescent="0.25">
      <c r="A34" s="102" t="s">
        <v>19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25"/>
      <c r="S34" s="25"/>
      <c r="T34" s="25"/>
      <c r="U34" s="25"/>
      <c r="V34" s="25"/>
    </row>
    <row r="35" spans="1:22" ht="15" hidden="1" customHeight="1" x14ac:dyDescent="0.25">
      <c r="A35" s="48" t="s">
        <v>11</v>
      </c>
      <c r="B35" s="103" t="s">
        <v>12</v>
      </c>
      <c r="C35" s="103"/>
      <c r="D35" s="27"/>
      <c r="E35" s="23"/>
      <c r="F35" s="28"/>
      <c r="G35" s="23"/>
      <c r="H35" s="22" t="e">
        <f>#REF!</f>
        <v>#REF!</v>
      </c>
      <c r="I35" s="23"/>
      <c r="J35" s="23"/>
      <c r="K35" s="23"/>
      <c r="L35" s="23"/>
      <c r="M35" s="23"/>
      <c r="N35" s="23"/>
      <c r="O35" s="23"/>
      <c r="P35" s="23"/>
      <c r="Q35" s="23"/>
      <c r="R35" s="25"/>
      <c r="S35" s="25"/>
      <c r="T35" s="25"/>
      <c r="U35" s="25"/>
      <c r="V35" s="25"/>
    </row>
    <row r="36" spans="1:22" ht="13.5" hidden="1" customHeight="1" x14ac:dyDescent="0.25">
      <c r="A36" s="117" t="s">
        <v>6</v>
      </c>
      <c r="B36" s="117"/>
      <c r="C36" s="117"/>
      <c r="D36" s="117"/>
      <c r="E36" s="117"/>
      <c r="F36" s="117"/>
      <c r="G36" s="21"/>
      <c r="H36" s="22">
        <f>E29*6.21+16</f>
        <v>16</v>
      </c>
      <c r="I36" s="23"/>
      <c r="J36" s="23"/>
      <c r="K36" s="23"/>
      <c r="L36" s="23"/>
      <c r="M36" s="23"/>
      <c r="N36" s="23"/>
      <c r="O36" s="23"/>
      <c r="P36" s="23"/>
      <c r="Q36" s="23"/>
      <c r="R36" s="25"/>
      <c r="S36" s="25"/>
      <c r="T36" s="25"/>
      <c r="U36" s="25"/>
      <c r="V36" s="25"/>
    </row>
    <row r="37" spans="1:22" ht="13.5" hidden="1" customHeight="1" x14ac:dyDescent="0.25">
      <c r="A37" s="117" t="s">
        <v>13</v>
      </c>
      <c r="B37" s="117"/>
      <c r="C37" s="117"/>
      <c r="D37" s="117"/>
      <c r="E37" s="117"/>
      <c r="F37" s="117"/>
      <c r="G37" s="21"/>
      <c r="H37" s="22">
        <f>F29*5.19+1</f>
        <v>1</v>
      </c>
      <c r="I37" s="23"/>
      <c r="J37" s="23"/>
      <c r="K37" s="23"/>
      <c r="L37" s="23"/>
      <c r="M37" s="23"/>
      <c r="N37" s="23"/>
      <c r="O37" s="23"/>
      <c r="P37" s="23"/>
      <c r="Q37" s="23"/>
      <c r="R37" s="25"/>
      <c r="S37" s="25"/>
      <c r="T37" s="25"/>
      <c r="U37" s="25"/>
      <c r="V37" s="25"/>
    </row>
    <row r="38" spans="1:22" ht="15.75" hidden="1" customHeight="1" x14ac:dyDescent="0.25">
      <c r="A38" s="25"/>
      <c r="B38" s="27" t="s">
        <v>38</v>
      </c>
      <c r="C38" s="35"/>
      <c r="D38" s="35">
        <f>D29</f>
        <v>0</v>
      </c>
      <c r="E38" s="35"/>
      <c r="F38" s="36"/>
      <c r="G38" s="35"/>
      <c r="H38" s="35">
        <f>H29+H36+H37</f>
        <v>261608</v>
      </c>
      <c r="I38" s="35"/>
      <c r="J38" s="35"/>
      <c r="K38" s="35"/>
      <c r="L38" s="35"/>
      <c r="M38" s="35"/>
      <c r="N38" s="35"/>
      <c r="O38" s="35"/>
      <c r="P38" s="35"/>
      <c r="Q38" s="35"/>
      <c r="R38" s="41"/>
      <c r="S38" s="41"/>
      <c r="T38" s="41"/>
      <c r="U38" s="41"/>
      <c r="V38" s="41"/>
    </row>
    <row r="39" spans="1:22" s="12" customFormat="1" x14ac:dyDescent="0.25">
      <c r="A39" s="114" t="s">
        <v>43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3"/>
      <c r="S39" s="3"/>
      <c r="T39" s="3"/>
      <c r="U39" s="3"/>
      <c r="V39" s="3"/>
    </row>
    <row r="40" spans="1:22" s="12" customFormat="1" x14ac:dyDescent="0.25">
      <c r="A40" s="55"/>
      <c r="B40" s="64" t="s">
        <v>44</v>
      </c>
      <c r="C40" s="56"/>
      <c r="D40" s="56"/>
      <c r="E40" s="56"/>
      <c r="F40" s="56"/>
      <c r="G40" s="56"/>
      <c r="H40" s="56"/>
      <c r="I40" s="56"/>
      <c r="J40" s="56"/>
      <c r="K40" s="69"/>
      <c r="L40" s="73"/>
      <c r="M40" s="73"/>
      <c r="N40" s="56"/>
      <c r="O40" s="56"/>
      <c r="P40" s="56"/>
      <c r="Q40" s="56"/>
      <c r="R40" s="3"/>
      <c r="S40" s="3"/>
      <c r="T40" s="3"/>
      <c r="U40" s="3"/>
      <c r="V40" s="3"/>
    </row>
    <row r="41" spans="1:22" ht="15.75" x14ac:dyDescent="0.25">
      <c r="A41" s="8"/>
      <c r="B41" s="63" t="s">
        <v>45</v>
      </c>
      <c r="C41" s="5"/>
      <c r="D41" s="5"/>
      <c r="E41" s="5"/>
      <c r="F41" s="5"/>
      <c r="G41" s="16"/>
      <c r="H41" s="16"/>
      <c r="I41" s="5"/>
      <c r="J41" s="5"/>
      <c r="K41" s="16"/>
      <c r="L41" s="16"/>
      <c r="M41" s="16"/>
      <c r="N41" s="5"/>
      <c r="O41" s="5"/>
      <c r="P41" s="5"/>
      <c r="Q41" s="5"/>
    </row>
    <row r="42" spans="1:22" s="37" customFormat="1" ht="22.15" customHeight="1" x14ac:dyDescent="0.25">
      <c r="B42" s="19" t="s">
        <v>57</v>
      </c>
      <c r="C42" s="38"/>
      <c r="D42" s="47"/>
      <c r="E42" s="38"/>
      <c r="F42" s="113"/>
      <c r="G42" s="113"/>
      <c r="H42" s="65"/>
      <c r="I42" s="112" t="s">
        <v>58</v>
      </c>
      <c r="J42" s="112"/>
      <c r="K42" s="20"/>
      <c r="L42" s="20"/>
      <c r="M42" s="20"/>
      <c r="N42" s="20"/>
      <c r="O42" s="20"/>
      <c r="P42" s="20"/>
      <c r="Q42" s="20"/>
      <c r="R42" s="3"/>
      <c r="S42" s="3"/>
      <c r="T42" s="3"/>
      <c r="U42" s="3"/>
      <c r="V42" s="3"/>
    </row>
    <row r="43" spans="1:22" x14ac:dyDescent="0.25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 x14ac:dyDescent="0.25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 x14ac:dyDescent="0.25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 x14ac:dyDescent="0.25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 x14ac:dyDescent="0.25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</sheetData>
  <mergeCells count="43">
    <mergeCell ref="I42:J42"/>
    <mergeCell ref="F42:G42"/>
    <mergeCell ref="A11:B11"/>
    <mergeCell ref="C11:D11"/>
    <mergeCell ref="A39:Q39"/>
    <mergeCell ref="A14:Q14"/>
    <mergeCell ref="D16:D17"/>
    <mergeCell ref="H16:H17"/>
    <mergeCell ref="A19:C19"/>
    <mergeCell ref="H15:Q15"/>
    <mergeCell ref="A15:A17"/>
    <mergeCell ref="A36:F36"/>
    <mergeCell ref="A21:C21"/>
    <mergeCell ref="A37:F37"/>
    <mergeCell ref="A29:C29"/>
    <mergeCell ref="B15:B17"/>
    <mergeCell ref="A34:Q34"/>
    <mergeCell ref="B35:C35"/>
    <mergeCell ref="I16:Q16"/>
    <mergeCell ref="D15:G15"/>
    <mergeCell ref="E16:G16"/>
    <mergeCell ref="A26:C26"/>
    <mergeCell ref="A28:C28"/>
    <mergeCell ref="A31:C31"/>
    <mergeCell ref="A22:C22"/>
    <mergeCell ref="A23:C23"/>
    <mergeCell ref="A24:C24"/>
    <mergeCell ref="A25:C25"/>
    <mergeCell ref="A30:C30"/>
    <mergeCell ref="O2:Q2"/>
    <mergeCell ref="R15:V15"/>
    <mergeCell ref="R16:R17"/>
    <mergeCell ref="S16:V16"/>
    <mergeCell ref="A5:V5"/>
    <mergeCell ref="A6:V6"/>
    <mergeCell ref="A8:Q8"/>
    <mergeCell ref="A13:B13"/>
    <mergeCell ref="C13:D13"/>
    <mergeCell ref="A10:B10"/>
    <mergeCell ref="C10:D10"/>
    <mergeCell ref="A12:B12"/>
    <mergeCell ref="C12:D12"/>
    <mergeCell ref="C15:C17"/>
  </mergeCells>
  <pageMargins left="0.39370078740157483" right="0.39370078740157483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2022-04-27T06:17:00Z</dcterms:modified>
</cp:coreProperties>
</file>