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ta\ОКС\СМЕТЫ 2023\1 ДОГОВОРЫ 2023\2023 001-02-2023 от   .   .2023 ПИР АСИ\"/>
    </mc:Choice>
  </mc:AlternateContent>
  <bookViews>
    <workbookView xWindow="0" yWindow="0" windowWidth="28800" windowHeight="11700"/>
  </bookViews>
  <sheets>
    <sheet name="смета 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 localSheetId="0">#REF!</definedName>
    <definedName name="_______a2">#REF!</definedName>
    <definedName name="_______A65560">[1]График!#REF!</definedName>
    <definedName name="_______E65560">[1]График!#REF!</definedName>
    <definedName name="______a2" localSheetId="0">#REF!</definedName>
    <definedName name="______a2">#REF!</definedName>
    <definedName name="_____a2" localSheetId="0">#REF!</definedName>
    <definedName name="_____a2">#REF!</definedName>
    <definedName name="_____A65560" localSheetId="0">[1]График!#REF!</definedName>
    <definedName name="_____A65560">[1]График!#REF!</definedName>
    <definedName name="_____E65560" localSheetId="0">[1]График!#REF!</definedName>
    <definedName name="_____E65560">[1]График!#REF!</definedName>
    <definedName name="____a2" localSheetId="0">#REF!</definedName>
    <definedName name="____a2">#REF!</definedName>
    <definedName name="___a2" localSheetId="0">#REF!</definedName>
    <definedName name="___a2">#REF!</definedName>
    <definedName name="___A65560" localSheetId="0">[1]График!#REF!</definedName>
    <definedName name="___A65560">[1]График!#REF!</definedName>
    <definedName name="___E65560" localSheetId="0">[1]График!#REF!</definedName>
    <definedName name="___E65560">[1]График!#REF!</definedName>
    <definedName name="__a2" localSheetId="0">#REF!</definedName>
    <definedName name="__a2">#REF!</definedName>
    <definedName name="__xlfn.BAHTTEXT" hidden="1">#NAME?</definedName>
    <definedName name="_2Excel_BuiltIn_Print_Area_2_1" localSheetId="0">#REF!</definedName>
    <definedName name="_2Excel_BuiltIn_Print_Area_2_1">#REF!</definedName>
    <definedName name="_a2" localSheetId="0">#REF!</definedName>
    <definedName name="_a2">#REF!</definedName>
    <definedName name="_A65560" localSheetId="0">[1]График!#REF!</definedName>
    <definedName name="_A65560">[1]График!#REF!</definedName>
    <definedName name="_AUTOEXEC" localSheetId="0">#REF!</definedName>
    <definedName name="_AUTOEXEC">#REF!</definedName>
    <definedName name="_AUTOEXEC___0" localSheetId="0">#REF!</definedName>
    <definedName name="_AUTOEXEC___0">#REF!</definedName>
    <definedName name="_AUTOEXEC___1" localSheetId="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 localSheetId="0">#REF!</definedName>
    <definedName name="_k">#REF!</definedName>
    <definedName name="_k___0" localSheetId="0">#REF!</definedName>
    <definedName name="_k___0">#REF!</definedName>
    <definedName name="_k___1" localSheetId="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 localSheetId="0">#REF!</definedName>
    <definedName name="DateColJournal">#REF!</definedName>
    <definedName name="dck">[4]топография!#REF!</definedName>
    <definedName name="DM" localSheetId="0">#REF!</definedName>
    <definedName name="DM">#REF!</definedName>
    <definedName name="EILName">[3]Лист1!#REF!</definedName>
    <definedName name="EILName_1">[3]Обновление!#REF!</definedName>
    <definedName name="euro" localSheetId="0">#REF!</definedName>
    <definedName name="euro">#REF!</definedName>
    <definedName name="Excel_BuiltIn_Database" localSheetId="0">#REF!</definedName>
    <definedName name="Excel_BuiltIn_Database">#REF!</definedName>
    <definedName name="Excel_BuiltIn_Print_Area_1" localSheetId="0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 localSheetId="0">#REF!</definedName>
    <definedName name="Itog">#REF!</definedName>
    <definedName name="k" localSheetId="0">#REF!</definedName>
    <definedName name="k">#REF!</definedName>
    <definedName name="k_1" localSheetId="0">#REF!</definedName>
    <definedName name="k_1">#REF!</definedName>
    <definedName name="kp" localSheetId="0">[5]ПДР!#REF!</definedName>
    <definedName name="kp">[5]ПДР!#REF!</definedName>
    <definedName name="l">[6]ШАСУ3!$C$2</definedName>
    <definedName name="M_KAR_Запрос1" localSheetId="0">#REF!</definedName>
    <definedName name="M_KAR_Запрос1">#REF!</definedName>
    <definedName name="n" localSheetId="0">[7]Итого!#REF!</definedName>
    <definedName name="n">[7]Итого!#REF!</definedName>
    <definedName name="Nalog" localSheetId="0">#REF!</definedName>
    <definedName name="Nalog">#REF!</definedName>
    <definedName name="NumColJournal" localSheetId="0">#REF!</definedName>
    <definedName name="NumColJournal">#REF!</definedName>
    <definedName name="OELName" localSheetId="0">[3]Лист1!#REF!</definedName>
    <definedName name="OELName">[3]Лист1!#REF!</definedName>
    <definedName name="OELName_1" localSheetId="0">[3]Обновление!#REF!</definedName>
    <definedName name="OELName_1">[3]Обновление!#REF!</definedName>
    <definedName name="OPLName" localSheetId="0">[3]Лист1!#REF!</definedName>
    <definedName name="OPLName">[3]Лист1!#REF!</definedName>
    <definedName name="OPLName_1" localSheetId="0">[3]Обновление!#REF!</definedName>
    <definedName name="OPLName_1">[3]Обновление!#REF!</definedName>
    <definedName name="p" localSheetId="0">[3]Лист1!#REF!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 localSheetId="0">#REF!</definedName>
    <definedName name="propis">#REF!</definedName>
    <definedName name="rr">'[8]Пример расчета'!#REF!</definedName>
    <definedName name="SM" localSheetId="0">#REF!</definedName>
    <definedName name="SM">#REF!</definedName>
    <definedName name="SM_SM" localSheetId="0">#REF!</definedName>
    <definedName name="SM_SM">#REF!</definedName>
    <definedName name="SM_STO" localSheetId="0">#REF!</definedName>
    <definedName name="SM_STO">#REF!</definedName>
    <definedName name="SM_STO_1" localSheetId="0">'[9]СМЕТА проект'!#REF!</definedName>
    <definedName name="SM_STO_1">'[9]СМЕТА проект'!#REF!</definedName>
    <definedName name="SM_STO1" localSheetId="0">#REF!</definedName>
    <definedName name="SM_STO1">#REF!</definedName>
    <definedName name="SM_STO2" localSheetId="0">#REF!</definedName>
    <definedName name="SM_STO2">#REF!</definedName>
    <definedName name="SM_STO3" localSheetId="0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 localSheetId="0">#REF!</definedName>
    <definedName name="USA_1">#REF!</definedName>
    <definedName name="USD">'[11]искл. ИД'!#REF!</definedName>
    <definedName name="yyy" localSheetId="0">#REF!</definedName>
    <definedName name="yyy">#REF!</definedName>
    <definedName name="ZAK1" localSheetId="0">#REF!</definedName>
    <definedName name="ZAK1">#REF!</definedName>
    <definedName name="ZAK2" localSheetId="0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 localSheetId="0">#REF!</definedName>
    <definedName name="альт">#REF!</definedName>
    <definedName name="альтернативный" localSheetId="0">#REF!</definedName>
    <definedName name="альтернативный">#REF!</definedName>
    <definedName name="альтернативный1" localSheetId="0">#REF!</definedName>
    <definedName name="альтернативный1">#REF!</definedName>
    <definedName name="апиаоп" localSheetId="0">[13]Смета!#REF!</definedName>
    <definedName name="апиаоп">[13]Смета!#REF!</definedName>
    <definedName name="аполпнщ" localSheetId="0">#REF!</definedName>
    <definedName name="аполпнщ">#REF!</definedName>
    <definedName name="апр">'[14]Таблица 5'!$A$3:$G$77</definedName>
    <definedName name="аршщ" localSheetId="0">#REF!</definedName>
    <definedName name="аршщ">#REF!</definedName>
    <definedName name="АФС" localSheetId="0">[15]топография!#REF!</definedName>
    <definedName name="АФС">[15]топография!#REF!</definedName>
    <definedName name="_xlnm.Database" localSheetId="0">#REF!</definedName>
    <definedName name="_xlnm.Database">#REF!</definedName>
    <definedName name="быч">'[16]свод 2'!$A$7</definedName>
    <definedName name="ва">#N/A</definedName>
    <definedName name="вап" localSheetId="0">#REF!</definedName>
    <definedName name="вап">#REF!</definedName>
    <definedName name="ввв" localSheetId="0">#REF!</definedName>
    <definedName name="ввв">#REF!</definedName>
    <definedName name="вика" localSheetId="0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 localSheetId="0">#REF!</definedName>
    <definedName name="Вычислительная_техника_1">#REF!</definedName>
    <definedName name="Г">'[17]свод 2'!$A$7</definedName>
    <definedName name="газ">'[18]свод 3'!$D$13</definedName>
    <definedName name="гелог" localSheetId="0">#REF!</definedName>
    <definedName name="гелог">#REF!</definedName>
    <definedName name="гео" localSheetId="0">#REF!</definedName>
    <definedName name="гео">#REF!</definedName>
    <definedName name="геодезия" localSheetId="0">#REF!</definedName>
    <definedName name="геодезия">#REF!</definedName>
    <definedName name="геол" localSheetId="0">[19]Смета!#REF!</definedName>
    <definedName name="геол">[19]Смета!#REF!</definedName>
    <definedName name="геол.1" localSheetId="0">#REF!</definedName>
    <definedName name="геол.1">#REF!</definedName>
    <definedName name="Геол_Лазаревск" localSheetId="0">[4]топография!#REF!</definedName>
    <definedName name="Геол_Лазаревск">[4]топография!#REF!</definedName>
    <definedName name="геол1" localSheetId="0">#REF!</definedName>
    <definedName name="геол1">#REF!</definedName>
    <definedName name="геология" localSheetId="0">#REF!</definedName>
    <definedName name="геология">#REF!</definedName>
    <definedName name="геоф" localSheetId="0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 localSheetId="0">#REF!</definedName>
    <definedName name="гидро1">#REF!</definedName>
    <definedName name="гидро1___0" localSheetId="0">#REF!</definedName>
    <definedName name="гидро1___0">#REF!</definedName>
    <definedName name="гидрол" localSheetId="0">#REF!</definedName>
    <definedName name="гидрол">#REF!</definedName>
    <definedName name="Гидролог">#REF!</definedName>
    <definedName name="Гидрология_7.03.08">[23]топография!#REF!</definedName>
    <definedName name="ГИП" localSheetId="0">#REF!</definedName>
    <definedName name="ГИП">#REF!</definedName>
    <definedName name="гшшг">NA()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 localSheetId="0">#REF!</definedName>
    <definedName name="Дефлятор">#REF!</definedName>
    <definedName name="Диск" localSheetId="0">#REF!</definedName>
    <definedName name="Диск">#REF!</definedName>
    <definedName name="Длинна_границы" localSheetId="0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 localSheetId="0">#REF!</definedName>
    <definedName name="Доп._оборудование_1">#REF!</definedName>
    <definedName name="Доп_оборуд" localSheetId="0">#REF!</definedName>
    <definedName name="Доп_оборуд">#REF!</definedName>
    <definedName name="Дорога" localSheetId="0">[10]Шкаф!#REF!</definedName>
    <definedName name="Дорога">[10]Шкаф!#REF!</definedName>
    <definedName name="Дорога_1" localSheetId="0">#REF!</definedName>
    <definedName name="Дорога_1">#REF!</definedName>
    <definedName name="ДСК" localSheetId="0">[23]топография!#REF!</definedName>
    <definedName name="ДСК">[23]топография!#REF!</definedName>
    <definedName name="ДСК_" localSheetId="0">[26]топография!#REF!</definedName>
    <definedName name="ДСК_">[26]топография!#REF!</definedName>
    <definedName name="ДСК1" localSheetId="0">[23]топография!#REF!</definedName>
    <definedName name="ДСК1">[23]топография!#REF!</definedName>
    <definedName name="дтс">'[27]СметаСводная Рыб'!$C$13</definedName>
    <definedName name="ё" localSheetId="0">#REF!</definedName>
    <definedName name="ё">#REF!</definedName>
    <definedName name="ее">'[25]СметаСводная Рыб'!$C$9</definedName>
    <definedName name="жд" localSheetId="0">#REF!</definedName>
    <definedName name="жд">#REF!</definedName>
    <definedName name="жжж" localSheetId="0">#REF!</definedName>
    <definedName name="жжж">#REF!</definedName>
    <definedName name="жпф" localSheetId="0">#REF!</definedName>
    <definedName name="жпф">#REF!</definedName>
    <definedName name="Заказчик" localSheetId="0">#REF!</definedName>
    <definedName name="Заказчик">#REF!</definedName>
    <definedName name="ЗИП_Всего" localSheetId="0">'[10]Прайс лист'!#REF!</definedName>
    <definedName name="ЗИП_Всего">'[10]Прайс лист'!#REF!</definedName>
    <definedName name="ЗИП_Всего_1" localSheetId="0">#REF!</definedName>
    <definedName name="ЗИП_Всего_1">#REF!</definedName>
    <definedName name="и">'[25]СметаСводная Рыб'!$C$9</definedName>
    <definedName name="изыск" localSheetId="0">#REF!</definedName>
    <definedName name="изыск">#REF!</definedName>
    <definedName name="ик" localSheetId="0">#REF!</definedName>
    <definedName name="ик">#REF!</definedName>
    <definedName name="Инвестор" localSheetId="0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 localSheetId="0">#REF!</definedName>
    <definedName name="йцу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 localSheetId="0">#REF!</definedName>
    <definedName name="Кабели_1">#REF!</definedName>
    <definedName name="кака" localSheetId="0">#REF!</definedName>
    <definedName name="кака">#REF!</definedName>
    <definedName name="калплан" localSheetId="0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 localSheetId="0">#REF!</definedName>
    <definedName name="ккк">#REF!</definedName>
    <definedName name="книга" localSheetId="0">#REF!</definedName>
    <definedName name="книга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 localSheetId="0">[30]топография!#REF!</definedName>
    <definedName name="ком">[30]топография!#REF!</definedName>
    <definedName name="ком___0" localSheetId="0">[31]топография!#REF!</definedName>
    <definedName name="ком___0">[31]топография!#REF!</definedName>
    <definedName name="Командировочные_расходы" localSheetId="0">#REF!</definedName>
    <definedName name="Командировочные_расходы">#REF!</definedName>
    <definedName name="Контроллер" localSheetId="0">[10]Коэфф1.!#REF!</definedName>
    <definedName name="Контроллер">[10]Коэфф1.!#REF!</definedName>
    <definedName name="Контроллер_1" localSheetId="0">#REF!</definedName>
    <definedName name="Контроллер_1">#REF!</definedName>
    <definedName name="Коэффициент" localSheetId="0">#REF!</definedName>
    <definedName name="Коэффициент">#REF!</definedName>
    <definedName name="Кра">[32]СметаСводная!$E$6</definedName>
    <definedName name="куку" localSheetId="0">#REF!</definedName>
    <definedName name="куку">#REF!</definedName>
    <definedName name="Курс">[10]Коэфф1.!$E$23</definedName>
    <definedName name="Курс_1" localSheetId="0">#REF!</definedName>
    <definedName name="Курс_1">#REF!</definedName>
    <definedName name="курс_дол" localSheetId="0">#REF!</definedName>
    <definedName name="курс_дол">#REF!</definedName>
    <definedName name="Курс_доллара_США" localSheetId="0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 localSheetId="0">#REF!</definedName>
    <definedName name="Метео">#REF!</definedName>
    <definedName name="МетеорУТ" localSheetId="0">[23]топография!#REF!</definedName>
    <definedName name="МетеорУТ">[23]топография!#REF!</definedName>
    <definedName name="мж1">'[34]СметаСводная 1 оч'!$D$6</definedName>
    <definedName name="мин" localSheetId="0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т" localSheetId="0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 localSheetId="0">#REF!</definedName>
    <definedName name="ммммм">#REF!</definedName>
    <definedName name="МММММММММ" localSheetId="0">#REF!</definedName>
    <definedName name="МММММММММ">#REF!</definedName>
    <definedName name="Монтаж" localSheetId="0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 localSheetId="0">#REF!</definedName>
    <definedName name="Номер_договора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0">'смета 2'!$A$1:$H$94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 localSheetId="0">#REF!</definedName>
    <definedName name="объем___0_1">#REF!</definedName>
    <definedName name="объем___0_3" localSheetId="0">#REF!</definedName>
    <definedName name="объем___0_3">#REF!</definedName>
    <definedName name="объем___0_5" localSheetId="0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 localSheetId="0">#REF!</definedName>
    <definedName name="объем___10___0___0">#REF!</definedName>
    <definedName name="объем___10___0___0___0" localSheetId="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0">#REF!</definedName>
    <definedName name="объем___10___1">#REF!</definedName>
    <definedName name="объем___10___10" localSheetId="0">#REF!</definedName>
    <definedName name="объем___10___10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5" localSheetId="0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0">#REF!</definedName>
    <definedName name="объем___10_3">#REF!</definedName>
    <definedName name="объем___10_5" localSheetId="0">#REF!</definedName>
    <definedName name="объем___10_5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0">#REF!</definedName>
    <definedName name="объем___11___10">#REF!</definedName>
    <definedName name="объем___11___2" localSheetId="0">#REF!</definedName>
    <definedName name="объем___11___2">#REF!</definedName>
    <definedName name="объем___11___4" localSheetId="0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 localSheetId="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 localSheetId="0">#REF!</definedName>
    <definedName name="объем___2_1">#REF!</definedName>
    <definedName name="объем___2_3" localSheetId="0">#REF!</definedName>
    <definedName name="объем___2_3">#REF!</definedName>
    <definedName name="объем___2_5" localSheetId="0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0">#REF!</definedName>
    <definedName name="объем___3___0___5">#REF!</definedName>
    <definedName name="объем___3___0_1">NA()</definedName>
    <definedName name="объем___3___0_3" localSheetId="0">#REF!</definedName>
    <definedName name="объем___3___0_3">#REF!</definedName>
    <definedName name="объем___3___0_5" localSheetId="0">#REF!</definedName>
    <definedName name="объем___3___0_5">#REF!</definedName>
    <definedName name="объем___3___1" localSheetId="0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 localSheetId="0">#REF!</definedName>
    <definedName name="объем___3_5">#REF!</definedName>
    <definedName name="объем___4">"$#ССЫЛ!.$M$1:$M$32000"</definedName>
    <definedName name="объем___4___0">NA()</definedName>
    <definedName name="объем___4___0___0" localSheetId="0">#REF!</definedName>
    <definedName name="объем___4___0___0">#REF!</definedName>
    <definedName name="объем___4___0___0___0" localSheetId="0">#REF!</definedName>
    <definedName name="объем___4___0___0___0">#REF!</definedName>
    <definedName name="объем___4___0___0___0___0" localSheetId="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0">#REF!</definedName>
    <definedName name="объем___4___0_1">#REF!</definedName>
    <definedName name="объем___4___0_3" localSheetId="0">#REF!</definedName>
    <definedName name="объем___4___0_3">#REF!</definedName>
    <definedName name="объем___4___0_5">NA()</definedName>
    <definedName name="объем___4___1" localSheetId="0">#REF!</definedName>
    <definedName name="объем___4___1">#REF!</definedName>
    <definedName name="объем___4___10" localSheetId="0">#REF!</definedName>
    <definedName name="объем___4___10">#REF!</definedName>
    <definedName name="объем___4___12" localSheetId="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 localSheetId="0">#REF!</definedName>
    <definedName name="объем___4_1">#REF!</definedName>
    <definedName name="объем___4_3" localSheetId="0">#REF!</definedName>
    <definedName name="объем___4_3">#REF!</definedName>
    <definedName name="объем___4_5" localSheetId="0">#REF!</definedName>
    <definedName name="объем___4_5">#REF!</definedName>
    <definedName name="объем___5">NA()</definedName>
    <definedName name="объем___5___0" localSheetId="0">#REF!</definedName>
    <definedName name="объем___5___0">#REF!</definedName>
    <definedName name="объем___5___0___0" localSheetId="0">#REF!</definedName>
    <definedName name="объем___5___0___0">#REF!</definedName>
    <definedName name="объем___5___0___0___0" localSheetId="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 localSheetId="0">#REF!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 localSheetId="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 localSheetId="0">#REF!</definedName>
    <definedName name="объем___6___6">#REF!</definedName>
    <definedName name="объем___6___6___0" localSheetId="0">#REF!</definedName>
    <definedName name="объем___6___6___0">#REF!</definedName>
    <definedName name="объем___6___7">NA()</definedName>
    <definedName name="объем___6___8" localSheetId="0">#REF!</definedName>
    <definedName name="объем___6___8">#REF!</definedName>
    <definedName name="объем___6___8___0" localSheetId="0">#REF!</definedName>
    <definedName name="объем___6___8___0">#REF!</definedName>
    <definedName name="объем___6___9">"$#ССЫЛ!.$M$1:$M$32000"</definedName>
    <definedName name="объем___6_1" localSheetId="0">#REF!</definedName>
    <definedName name="объем___6_1">#REF!</definedName>
    <definedName name="объем___6_3" localSheetId="0">#REF!</definedName>
    <definedName name="объем___6_3">#REF!</definedName>
    <definedName name="объем___6_5">NA()</definedName>
    <definedName name="объем___7" localSheetId="0">#REF!</definedName>
    <definedName name="объем___7">#REF!</definedName>
    <definedName name="объем___7___0" localSheetId="0">#REF!</definedName>
    <definedName name="объем___7___0">#REF!</definedName>
    <definedName name="объем___7___0___0" localSheetId="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 localSheetId="0">#REF!</definedName>
    <definedName name="объем___8___0">#REF!</definedName>
    <definedName name="объем___8___0___0" localSheetId="0">#REF!</definedName>
    <definedName name="объем___8___0___0">#REF!</definedName>
    <definedName name="объем___8___0___0___0" localSheetId="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 localSheetId="0">#REF!</definedName>
    <definedName name="объем___8_1">#REF!</definedName>
    <definedName name="объем___8_3" localSheetId="0">#REF!</definedName>
    <definedName name="объем___8_3">#REF!</definedName>
    <definedName name="объем___8_5" localSheetId="0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0">#REF!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ап">'[14]Таблица 5'!$A$3:$G$77</definedName>
    <definedName name="Пи" localSheetId="0">#REF!</definedName>
    <definedName name="Пи">#REF!</definedName>
    <definedName name="Пи_" localSheetId="0">#REF!</definedName>
    <definedName name="Пи_">#REF!</definedName>
    <definedName name="план" localSheetId="0">[23]топография!#REF!</definedName>
    <definedName name="план">[23]топография!#REF!</definedName>
    <definedName name="Площадь" localSheetId="0">#REF!</definedName>
    <definedName name="Площадь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0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0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0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0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0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0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0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0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 localSheetId="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0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0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0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0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0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0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0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0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0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0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0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0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0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0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0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0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0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0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 localSheetId="0">#REF!</definedName>
    <definedName name="пр">#REF!</definedName>
    <definedName name="прапоалад" localSheetId="0">[44]топография!#REF!</definedName>
    <definedName name="прапоалад">[44]топография!#REF!</definedName>
    <definedName name="приб">[45]сводная!$E$10</definedName>
    <definedName name="Прикладное_ПО" localSheetId="0">#REF!</definedName>
    <definedName name="Прикладное_ПО">#REF!</definedName>
    <definedName name="прим">[41]СметаСводная!$C$7</definedName>
    <definedName name="про" localSheetId="0">#REF!</definedName>
    <definedName name="про">#REF!</definedName>
    <definedName name="пробная" localSheetId="0">#REF!</definedName>
    <definedName name="пробная">#REF!</definedName>
    <definedName name="пробная\" localSheetId="0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 localSheetId="0">#REF!</definedName>
    <definedName name="прочие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 localSheetId="0">#REF!</definedName>
    <definedName name="прпр_1">#REF!</definedName>
    <definedName name="псков">[47]свод!$E$10</definedName>
    <definedName name="р" localSheetId="0">#REF!</definedName>
    <definedName name="р">#REF!</definedName>
    <definedName name="Работы" localSheetId="0">#REF!</definedName>
    <definedName name="Работы">#REF!</definedName>
    <definedName name="Разработка" localSheetId="0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 localSheetId="0">#REF!</definedName>
    <definedName name="РД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 localSheetId="0">[44]топография!#REF!</definedName>
    <definedName name="рол">[44]топография!#REF!</definedName>
    <definedName name="ролл" localSheetId="0">#REF!</definedName>
    <definedName name="ролл">#REF!</definedName>
    <definedName name="рпв" localSheetId="0">#REF!</definedName>
    <definedName name="рпв">#REF!</definedName>
    <definedName name="рр" localSheetId="0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 localSheetId="0">#REF!</definedName>
    <definedName name="сводная">#REF!</definedName>
    <definedName name="СводнУТ">[23]топография!#REF!</definedName>
    <definedName name="СводУТ" localSheetId="0">#REF!</definedName>
    <definedName name="СводУТ">#REF!</definedName>
    <definedName name="Сервис" localSheetId="0">#REF!</definedName>
    <definedName name="Сервис">#REF!</definedName>
    <definedName name="Сервис_Всего" localSheetId="0">'[10]Прайс лист'!#REF!</definedName>
    <definedName name="Сервис_Всего">'[10]Прайс лист'!#REF!</definedName>
    <definedName name="Сервис_Всего_1" localSheetId="0">#REF!</definedName>
    <definedName name="Сервис_Всего_1">#REF!</definedName>
    <definedName name="Сервисное_оборудование" localSheetId="0">[10]Коэфф1.!#REF!</definedName>
    <definedName name="Сервисное_оборудование">[10]Коэфф1.!#REF!</definedName>
    <definedName name="Сервисное_оборудование_1" localSheetId="0">#REF!</definedName>
    <definedName name="Сервисное_оборудование_1">#REF!</definedName>
    <definedName name="см" localSheetId="0">#REF!</definedName>
    <definedName name="см">#REF!</definedName>
    <definedName name="см___0" localSheetId="0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ссс" localSheetId="0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 localSheetId="0">#REF!</definedName>
    <definedName name="Территориальная_поправка_к_ТЕР">#REF!</definedName>
    <definedName name="топ1" localSheetId="0">#REF!</definedName>
    <definedName name="топ1">#REF!</definedName>
    <definedName name="топ2" localSheetId="0">#REF!</definedName>
    <definedName name="топ2">#REF!</definedName>
    <definedName name="топо">#REF!</definedName>
    <definedName name="топогр">[12]Смета!#REF!</definedName>
    <definedName name="топогр1" localSheetId="0">#REF!</definedName>
    <definedName name="топогр1">#REF!</definedName>
    <definedName name="топограф" localSheetId="0">#REF!</definedName>
    <definedName name="топограф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 localSheetId="0">#REF!</definedName>
    <definedName name="уцуц">#REF!</definedName>
    <definedName name="Участок" localSheetId="0">#REF!</definedName>
    <definedName name="Участок">#REF!</definedName>
    <definedName name="ф" localSheetId="0">#REF!</definedName>
    <definedName name="ф">#REF!</definedName>
    <definedName name="ф1">#REF!</definedName>
    <definedName name="фед">'[16]свод 2'!$C$10</definedName>
    <definedName name="ффыв" localSheetId="0">#REF!</definedName>
    <definedName name="ффыв">#REF!</definedName>
    <definedName name="фыв" localSheetId="0">#REF!</definedName>
    <definedName name="фыв">#REF!</definedName>
    <definedName name="цена">#N/A</definedName>
    <definedName name="цена___0">"$#ССЫЛ!.$L$1:$L$32000"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 localSheetId="0">#REF!</definedName>
    <definedName name="цена___0_1">#REF!</definedName>
    <definedName name="цена___0_3" localSheetId="0">#REF!</definedName>
    <definedName name="цена___0_3">#REF!</definedName>
    <definedName name="цена___0_5" localSheetId="0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 localSheetId="0">#REF!</definedName>
    <definedName name="цена___10___0___0">#REF!</definedName>
    <definedName name="цена___10___0___0___0" localSheetId="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0">#REF!</definedName>
    <definedName name="цена___10___1">#REF!</definedName>
    <definedName name="цена___10___10" localSheetId="0">#REF!</definedName>
    <definedName name="цена___10___10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5" localSheetId="0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0">#REF!</definedName>
    <definedName name="цена___10_3">#REF!</definedName>
    <definedName name="цена___10_5" localSheetId="0">#REF!</definedName>
    <definedName name="цена___10_5">#REF!</definedName>
    <definedName name="цена___11" localSheetId="0">#REF!</definedName>
    <definedName name="цена___11">#REF!</definedName>
    <definedName name="цена___11___0">NA()</definedName>
    <definedName name="цена___11___10" localSheetId="0">#REF!</definedName>
    <definedName name="цена___11___10">#REF!</definedName>
    <definedName name="цена___11___2" localSheetId="0">#REF!</definedName>
    <definedName name="цена___11___2">#REF!</definedName>
    <definedName name="цена___11___4" localSheetId="0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 localSheetId="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 localSheetId="0">#REF!</definedName>
    <definedName name="цена___2_1">#REF!</definedName>
    <definedName name="цена___2_3" localSheetId="0">#REF!</definedName>
    <definedName name="цена___2_3">#REF!</definedName>
    <definedName name="цена___2_5" localSheetId="0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0">#REF!</definedName>
    <definedName name="цена___3___0___5">#REF!</definedName>
    <definedName name="цена___3___0_1">NA()</definedName>
    <definedName name="цена___3___0_3" localSheetId="0">#REF!</definedName>
    <definedName name="цена___3___0_3">#REF!</definedName>
    <definedName name="цена___3___0_5" localSheetId="0">#REF!</definedName>
    <definedName name="цена___3___0_5">#REF!</definedName>
    <definedName name="цена___3___1" localSheetId="0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 localSheetId="0">#REF!</definedName>
    <definedName name="цена___3_5">#REF!</definedName>
    <definedName name="цена___4">"$#ССЫЛ!.$L$1:$L$32000"</definedName>
    <definedName name="цена___4___0">NA()</definedName>
    <definedName name="цена___4___0___0" localSheetId="0">#REF!</definedName>
    <definedName name="цена___4___0___0">#REF!</definedName>
    <definedName name="цена___4___0___0___0" localSheetId="0">#REF!</definedName>
    <definedName name="цена___4___0___0___0">#REF!</definedName>
    <definedName name="цена___4___0___0___0___0" localSheetId="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0">#REF!</definedName>
    <definedName name="цена___4___0_1">#REF!</definedName>
    <definedName name="цена___4___0_3" localSheetId="0">#REF!</definedName>
    <definedName name="цена___4___0_3">#REF!</definedName>
    <definedName name="цена___4___0_5">NA()</definedName>
    <definedName name="цена___4___1" localSheetId="0">#REF!</definedName>
    <definedName name="цена___4___1">#REF!</definedName>
    <definedName name="цена___4___10" localSheetId="0">#REF!</definedName>
    <definedName name="цена___4___10">#REF!</definedName>
    <definedName name="цена___4___12" localSheetId="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 localSheetId="0">#REF!</definedName>
    <definedName name="цена___4_1">#REF!</definedName>
    <definedName name="цена___4_3" localSheetId="0">#REF!</definedName>
    <definedName name="цена___4_3">#REF!</definedName>
    <definedName name="цена___4_5" localSheetId="0">#REF!</definedName>
    <definedName name="цена___4_5">#REF!</definedName>
    <definedName name="цена___5">NA()</definedName>
    <definedName name="цена___5___0" localSheetId="0">#REF!</definedName>
    <definedName name="цена___5___0">#REF!</definedName>
    <definedName name="цена___5___0___0" localSheetId="0">#REF!</definedName>
    <definedName name="цена___5___0___0">#REF!</definedName>
    <definedName name="цена___5___0___0___0" localSheetId="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 localSheetId="0">#REF!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 localSheetId="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 localSheetId="0">#REF!</definedName>
    <definedName name="цена___6___6">#REF!</definedName>
    <definedName name="цена___6___6___0" localSheetId="0">#REF!</definedName>
    <definedName name="цена___6___6___0">#REF!</definedName>
    <definedName name="цена___6___7">NA()</definedName>
    <definedName name="цена___6___8" localSheetId="0">#REF!</definedName>
    <definedName name="цена___6___8">#REF!</definedName>
    <definedName name="цена___6___8___0" localSheetId="0">#REF!</definedName>
    <definedName name="цена___6___8___0">#REF!</definedName>
    <definedName name="цена___6___9">"$#ССЫЛ!.$L$1:$L$32000"</definedName>
    <definedName name="цена___6_1" localSheetId="0">#REF!</definedName>
    <definedName name="цена___6_1">#REF!</definedName>
    <definedName name="цена___6_3" localSheetId="0">#REF!</definedName>
    <definedName name="цена___6_3">#REF!</definedName>
    <definedName name="цена___6_5">NA()</definedName>
    <definedName name="цена___7" localSheetId="0">#REF!</definedName>
    <definedName name="цена___7">#REF!</definedName>
    <definedName name="цена___7___0" localSheetId="0">#REF!</definedName>
    <definedName name="цена___7___0">#REF!</definedName>
    <definedName name="цена___7___0___0" localSheetId="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 localSheetId="0">#REF!</definedName>
    <definedName name="цена___8___0">#REF!</definedName>
    <definedName name="цена___8___0___0" localSheetId="0">#REF!</definedName>
    <definedName name="цена___8___0___0">#REF!</definedName>
    <definedName name="цена___8___0___0___0" localSheetId="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 localSheetId="0">#REF!</definedName>
    <definedName name="цена___8_1">#REF!</definedName>
    <definedName name="цена___8_3" localSheetId="0">#REF!</definedName>
    <definedName name="цена___8_3">#REF!</definedName>
    <definedName name="цена___8_5" localSheetId="0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0">#REF!</definedName>
    <definedName name="цук">#REF!</definedName>
    <definedName name="цууу" localSheetId="0">#REF!</definedName>
    <definedName name="цууу">#REF!</definedName>
    <definedName name="цы" localSheetId="0">#REF!</definedName>
    <definedName name="цы">#REF!</definedName>
    <definedName name="чс">#REF!</definedName>
    <definedName name="чть">#REF!</definedName>
    <definedName name="Шкафы_ТМ">#REF!</definedName>
    <definedName name="шлд" localSheetId="0">'[51]93-110'!#REF!</definedName>
    <definedName name="шлд">'[51]93-110'!#REF!</definedName>
    <definedName name="шщззхъх" localSheetId="0">#REF!</definedName>
    <definedName name="шщззхъх">#REF!</definedName>
    <definedName name="щщ" localSheetId="0">#REF!</definedName>
    <definedName name="щщ">#REF!</definedName>
    <definedName name="ъхз" localSheetId="0">#REF!</definedName>
    <definedName name="ъхз">#REF!</definedName>
    <definedName name="ЫВGGGGGGGGGGGGGGG">#REF!</definedName>
    <definedName name="ыы">[52]свод!$A$7</definedName>
    <definedName name="ьь" localSheetId="0">#REF!</definedName>
    <definedName name="ьь">#REF!</definedName>
    <definedName name="эк" localSheetId="0">#REF!</definedName>
    <definedName name="эк">#REF!</definedName>
    <definedName name="эк1" localSheetId="0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 localSheetId="0">#REF!</definedName>
    <definedName name="экол1">#REF!</definedName>
    <definedName name="экол2" localSheetId="0">#REF!</definedName>
    <definedName name="экол2">#REF!</definedName>
    <definedName name="эколог" localSheetId="0">#REF!</definedName>
    <definedName name="эколог">#REF!</definedName>
    <definedName name="экология">NA()</definedName>
    <definedName name="ЭлеСи">[53]Коэфф1.!$E$7</definedName>
    <definedName name="ЭлеСи_1" localSheetId="0">#REF!</definedName>
    <definedName name="ЭлеСи_1">#REF!</definedName>
    <definedName name="ЭЛСИ_Т" localSheetId="0">#REF!</definedName>
    <definedName name="ЭЛСИ_Т">#REF!</definedName>
    <definedName name="эээ">[52]свод!$A$7</definedName>
    <definedName name="я" localSheetId="0">#REF!</definedName>
    <definedName name="я">#REF!</definedName>
    <definedName name="Я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G61" i="1" l="1"/>
  <c r="C80" i="1" s="1"/>
  <c r="C78" i="1"/>
  <c r="G58" i="1"/>
  <c r="F58" i="1"/>
  <c r="F61" i="1" s="1"/>
  <c r="C79" i="1" s="1"/>
  <c r="G79" i="1" s="1"/>
  <c r="E58" i="1"/>
  <c r="D58" i="1"/>
  <c r="D61" i="1" s="1"/>
  <c r="C77" i="1" s="1"/>
  <c r="C58" i="1"/>
  <c r="C61" i="1" s="1"/>
  <c r="C76" i="1" s="1"/>
  <c r="B58" i="1"/>
  <c r="B61" i="1" s="1"/>
  <c r="C75" i="1" s="1"/>
  <c r="H57" i="1"/>
  <c r="H55" i="1"/>
  <c r="H53" i="1"/>
  <c r="H51" i="1"/>
  <c r="H49" i="1"/>
  <c r="H47" i="1"/>
  <c r="H45" i="1"/>
  <c r="H28" i="1"/>
  <c r="F37" i="1" s="1"/>
  <c r="J37" i="1" s="1"/>
  <c r="G78" i="1" l="1"/>
  <c r="E78" i="1"/>
  <c r="G77" i="1"/>
  <c r="E77" i="1"/>
  <c r="H61" i="1"/>
  <c r="G80" i="1"/>
  <c r="E80" i="1"/>
  <c r="G76" i="1"/>
  <c r="E76" i="1"/>
  <c r="C81" i="1"/>
  <c r="H58" i="1"/>
  <c r="E75" i="1"/>
  <c r="E79" i="1"/>
  <c r="G75" i="1"/>
  <c r="E81" i="1" l="1"/>
  <c r="E82" i="1" s="1"/>
  <c r="G81" i="1"/>
  <c r="G82" i="1" s="1"/>
  <c r="C82" i="1" l="1"/>
  <c r="F84" i="1" s="1"/>
  <c r="F86" i="1" s="1"/>
  <c r="F88" i="1" s="1"/>
  <c r="F89" i="1" s="1"/>
  <c r="F90" i="1" s="1"/>
</calcChain>
</file>

<file path=xl/sharedStrings.xml><?xml version="1.0" encoding="utf-8"?>
<sst xmlns="http://schemas.openxmlformats.org/spreadsheetml/2006/main" count="111" uniqueCount="100">
  <si>
    <t>СОГЛАСОВАНО:</t>
  </si>
  <si>
    <t xml:space="preserve">Директор филиала </t>
  </si>
  <si>
    <t>МП</t>
  </si>
  <si>
    <t>Д.Н. Пушечников</t>
  </si>
  <si>
    <t>Ю.Ю. Кудымова</t>
  </si>
  <si>
    <t xml:space="preserve">ООО "ЕвроСибЭнерго-Гидрогенерация" </t>
  </si>
  <si>
    <t>"Братская ГЭС"</t>
  </si>
  <si>
    <t xml:space="preserve"> </t>
  </si>
  <si>
    <t>________________ Е.В. Стрелков</t>
  </si>
  <si>
    <t>"__  " ________2022г</t>
  </si>
  <si>
    <t>Смета  № 2</t>
  </si>
  <si>
    <t>на разработку проектной и рабочей документации</t>
  </si>
  <si>
    <t xml:space="preserve"> «Техническое перевооружение АСИ бетонной плотины (ПИР)»</t>
  </si>
  <si>
    <t>Выполнена на основании "Справочника базовых цен на проектные работы в строительстве "Автоматизированные системы управления технологическими процессами (АСУТП)".</t>
  </si>
  <si>
    <t>Утверждён: Приложение к приказу Министерства строительства и ЖКХ РФ №30/пр от 27.01.2016г.</t>
  </si>
  <si>
    <t>1. Определение базовой цены разработки ТЗ проектной документации на АСУТП</t>
  </si>
  <si>
    <t>1.1. Определение Бтз по табл. 1 СБЦ</t>
  </si>
  <si>
    <t>Пункт</t>
  </si>
  <si>
    <t>Основные факторы, определяющие трудоемкость разработки</t>
  </si>
  <si>
    <t>Кол-во баллов (Бтз)</t>
  </si>
  <si>
    <t>1. Количество технологических операций, выполняемых на ТОУ Ф3</t>
  </si>
  <si>
    <t>3.1</t>
  </si>
  <si>
    <t>до 5</t>
  </si>
  <si>
    <t>2. Количество переменых, характеризующих ТОУ Ф4</t>
  </si>
  <si>
    <t>Сумма балов Бтз</t>
  </si>
  <si>
    <t>1.2. Определение поправочных коэффициентов  по табл. 3 СБЦ</t>
  </si>
  <si>
    <t xml:space="preserve">К1 </t>
  </si>
  <si>
    <t>АСУТП не является впервые разрабатываемой (ценообр.)</t>
  </si>
  <si>
    <t>Крайон</t>
  </si>
  <si>
    <t>районный коэффициент</t>
  </si>
  <si>
    <t>1.3. Расчет базовой цены разработки ТЗ</t>
  </si>
  <si>
    <t xml:space="preserve">Цбаз = </t>
  </si>
  <si>
    <t>Бтз х  Sтз х К х Кi</t>
  </si>
  <si>
    <r>
      <t xml:space="preserve">Ценностной множитель для ТЗ </t>
    </r>
    <r>
      <rPr>
        <b/>
        <sz val="11"/>
        <color indexed="8"/>
        <rFont val="Times New Roman"/>
        <family val="1"/>
        <charset val="204"/>
      </rPr>
      <t>Sтз</t>
    </r>
    <r>
      <rPr>
        <sz val="11"/>
        <color indexed="8"/>
        <rFont val="Times New Roman"/>
        <family val="1"/>
        <charset val="204"/>
      </rPr>
      <t xml:space="preserve">  по п. 2.10.2 СБЦ</t>
    </r>
  </si>
  <si>
    <t>руб.</t>
  </si>
  <si>
    <t xml:space="preserve">Коэффициент инфляции Кi на 3 кв-л 2022 г. к уровню цен 2001г. </t>
  </si>
  <si>
    <t>Цбаз ТЗ=</t>
  </si>
  <si>
    <t>2. Определение базовой цены разработки документации АСУТП</t>
  </si>
  <si>
    <t>2.1. Определение базовой цены разработки документации по табл. 2 СБЦ</t>
  </si>
  <si>
    <t>ОР (общесистемные решения)</t>
  </si>
  <si>
    <t>ОО (организационное обеспечение)</t>
  </si>
  <si>
    <t>ИО (информационное  обеспечение)</t>
  </si>
  <si>
    <t>ТО (техническое обеспечение)</t>
  </si>
  <si>
    <t>МО (математическое обеспечение)</t>
  </si>
  <si>
    <t>ПО (програмное обеспечение)</t>
  </si>
  <si>
    <t>Сумма П и РД частей документации</t>
  </si>
  <si>
    <t>1. Характер протекания управляемого технологического процесса во времени (Ф2)</t>
  </si>
  <si>
    <t>1.1</t>
  </si>
  <si>
    <t>2.  Кол-во технологических операций, контролируемых или управляемых АСУТП (Ф5) 
с учетом поправочного коэффициента по п. 2.11.1 СБЦ (ценообр.)</t>
  </si>
  <si>
    <t>2.1</t>
  </si>
  <si>
    <t>3. Степень развитости информационных функций АСУТП (Ф6)</t>
  </si>
  <si>
    <t>4. Степень развитости управляющих функций АСУТП (Ф7)</t>
  </si>
  <si>
    <t>4.1</t>
  </si>
  <si>
    <t>5. Режим выполнения управляющих функций АСУТП (Ф8)</t>
  </si>
  <si>
    <t>5.1</t>
  </si>
  <si>
    <t>6. Кол-во переменных, измеряемых, контролируемых и регистрируемых АСУТП (Ф9)
с учетом поправочного коэффициента по п. 2.11.1 СБЦ (ценообр.)</t>
  </si>
  <si>
    <t>6.1</t>
  </si>
  <si>
    <t>7. Кол-во управляющих воздействий, вырабатываемых АСУТП (Ф10)
с учетом поправочного коэффициента по п. 2.11.1 СБЦ (ценообр.)</t>
  </si>
  <si>
    <t>7.1</t>
  </si>
  <si>
    <t>Сумма баллов Бч</t>
  </si>
  <si>
    <t>Ценностные множители для  частей документации Sч по п. 2.11.2, в тыс. руб</t>
  </si>
  <si>
    <t>Sч</t>
  </si>
  <si>
    <t>Цена частей Цч=SчxБч</t>
  </si>
  <si>
    <t>2.2. Определение поправочных коэффициентов по табл. 3 СБЦ</t>
  </si>
  <si>
    <t>АСУТП не является впервые разрабатываемой : экспертно определяемая доля повторно используемых проектных решений в общем количестве проектных решений  по АСУТП свыше 20 до 35 %; (табл.3, п.1; табл.4)</t>
  </si>
  <si>
    <t>К12</t>
  </si>
  <si>
    <t>Разработка документации на АСУТП выполняется в связи с ее реконструкцией (модернизацией, техническим перевооружением)</t>
  </si>
  <si>
    <t>2.3. Расчет базовой цены разработки интеграции</t>
  </si>
  <si>
    <t xml:space="preserve">Цч х К х Кi </t>
  </si>
  <si>
    <t>2.4. Распределение базовой цены по стадиям проектирования</t>
  </si>
  <si>
    <t xml:space="preserve"> а) по п.2.11.4</t>
  </si>
  <si>
    <t>Стадия</t>
  </si>
  <si>
    <t>Сумма</t>
  </si>
  <si>
    <t>Стадия П</t>
  </si>
  <si>
    <t>Сумма П</t>
  </si>
  <si>
    <t>Стадия Р</t>
  </si>
  <si>
    <t>Сумма Р</t>
  </si>
  <si>
    <t>ОР</t>
  </si>
  <si>
    <t>ОО</t>
  </si>
  <si>
    <t>ИО</t>
  </si>
  <si>
    <t>ТО</t>
  </si>
  <si>
    <t>МО</t>
  </si>
  <si>
    <t>ПО</t>
  </si>
  <si>
    <t>ИТОГО базовая стоимость 2001г.</t>
  </si>
  <si>
    <t>Итого текущая стоимость 3кв.2022г.</t>
  </si>
  <si>
    <t>Цбаз АСДУ=</t>
  </si>
  <si>
    <t xml:space="preserve">ИТОГО по расчету: </t>
  </si>
  <si>
    <t>Начальник ОКС Братской ГЭС</t>
  </si>
  <si>
    <t>Инженер по ПСР 2 кат ОКС Братской ГЭС</t>
  </si>
  <si>
    <t xml:space="preserve">_____________  </t>
  </si>
  <si>
    <t>"______ " ___________2022г.</t>
  </si>
  <si>
    <t xml:space="preserve">УТВЕРЖДАЮ: </t>
  </si>
  <si>
    <t xml:space="preserve"> к  Договору  от  "____"____________ 2022 г. № 001/02/2023</t>
  </si>
  <si>
    <t>Приложение  №8.2</t>
  </si>
  <si>
    <t>руб. без НДС</t>
  </si>
  <si>
    <t>НДС 20%</t>
  </si>
  <si>
    <t>руб. с НДС</t>
  </si>
  <si>
    <t>коэфф.конкурсного снижения</t>
  </si>
  <si>
    <t>Спр (т) =</t>
  </si>
  <si>
    <t>4.10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</si>
</sst>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0.0"/>
    <numFmt numFmtId="166" formatCode="0.000"/>
    <numFmt numFmtId="167" formatCode="#,##0.000"/>
    <numFmt numFmtId="168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04"/>
    </font>
    <font>
      <sz val="10"/>
      <name val="MS Sans Serif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gray0625"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2" fillId="0" borderId="0">
      <alignment horizontal="center"/>
    </xf>
    <xf numFmtId="0" fontId="3" fillId="0" borderId="0"/>
    <xf numFmtId="0" fontId="2" fillId="0" borderId="2">
      <alignment horizontal="center" wrapText="1"/>
    </xf>
    <xf numFmtId="0" fontId="2" fillId="0" borderId="0">
      <alignment horizontal="right" vertical="top" wrapText="1"/>
    </xf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6" fillId="2" borderId="0">
      <alignment horizontal="center" vertical="center"/>
    </xf>
    <xf numFmtId="0" fontId="6" fillId="2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4" fillId="0" borderId="2" applyBorder="0" applyAlignment="0">
      <alignment horizontal="center" wrapText="1"/>
    </xf>
    <xf numFmtId="0" fontId="2" fillId="0" borderId="0">
      <alignment horizontal="left" vertical="top"/>
    </xf>
    <xf numFmtId="43" fontId="1" fillId="0" borderId="0" applyFont="0" applyFill="0" applyBorder="0" applyAlignment="0" applyProtection="0"/>
    <xf numFmtId="0" fontId="14" fillId="0" borderId="0"/>
    <xf numFmtId="0" fontId="7" fillId="0" borderId="0"/>
    <xf numFmtId="0" fontId="3" fillId="0" borderId="0"/>
  </cellStyleXfs>
  <cellXfs count="128">
    <xf numFmtId="0" fontId="0" fillId="0" borderId="0" xfId="0"/>
    <xf numFmtId="0" fontId="5" fillId="0" borderId="0" xfId="10" applyFont="1"/>
    <xf numFmtId="0" fontId="13" fillId="0" borderId="0" xfId="0" applyFont="1"/>
    <xf numFmtId="0" fontId="13" fillId="0" borderId="0" xfId="10" applyFont="1"/>
    <xf numFmtId="0" fontId="15" fillId="0" borderId="0" xfId="10" applyFont="1" applyFill="1" applyAlignment="1">
      <alignment vertical="center"/>
    </xf>
    <xf numFmtId="0" fontId="12" fillId="0" borderId="0" xfId="10" applyFont="1" applyFill="1" applyAlignment="1">
      <alignment vertical="center"/>
    </xf>
    <xf numFmtId="0" fontId="16" fillId="0" borderId="0" xfId="10" applyFont="1" applyFill="1" applyAlignment="1">
      <alignment vertical="center"/>
    </xf>
    <xf numFmtId="0" fontId="13" fillId="0" borderId="0" xfId="10" applyFont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0" fontId="16" fillId="0" borderId="0" xfId="10" applyFont="1" applyAlignment="1">
      <alignment vertical="center"/>
    </xf>
    <xf numFmtId="0" fontId="16" fillId="0" borderId="0" xfId="11" applyFont="1" applyAlignment="1">
      <alignment vertical="center"/>
    </xf>
    <xf numFmtId="0" fontId="13" fillId="0" borderId="0" xfId="10" applyFont="1" applyAlignment="1">
      <alignment horizontal="right" vertical="center"/>
    </xf>
    <xf numFmtId="0" fontId="13" fillId="0" borderId="0" xfId="10" applyFont="1" applyAlignment="1">
      <alignment horizontal="center" vertical="center"/>
    </xf>
    <xf numFmtId="0" fontId="18" fillId="0" borderId="0" xfId="10" applyFont="1" applyAlignment="1">
      <alignment horizontal="right" vertical="center"/>
    </xf>
    <xf numFmtId="0" fontId="18" fillId="0" borderId="0" xfId="10" applyFont="1" applyAlignment="1">
      <alignment vertical="center"/>
    </xf>
    <xf numFmtId="0" fontId="13" fillId="0" borderId="0" xfId="10" applyFont="1" applyAlignment="1">
      <alignment horizontal="left" vertical="center"/>
    </xf>
    <xf numFmtId="3" fontId="13" fillId="0" borderId="0" xfId="10" applyNumberFormat="1" applyFont="1" applyAlignment="1">
      <alignment vertical="center"/>
    </xf>
    <xf numFmtId="4" fontId="18" fillId="0" borderId="0" xfId="10" applyNumberFormat="1" applyFont="1" applyAlignment="1">
      <alignment horizontal="right" vertical="center"/>
    </xf>
    <xf numFmtId="3" fontId="18" fillId="0" borderId="0" xfId="10" applyNumberFormat="1" applyFont="1" applyAlignment="1">
      <alignment horizontal="right" vertical="center"/>
    </xf>
    <xf numFmtId="0" fontId="21" fillId="0" borderId="0" xfId="10" applyFont="1" applyAlignment="1">
      <alignment horizontal="left" vertical="center"/>
    </xf>
    <xf numFmtId="0" fontId="10" fillId="3" borderId="2" xfId="10" applyFont="1" applyFill="1" applyBorder="1" applyAlignment="1">
      <alignment horizontal="center" vertical="center"/>
    </xf>
    <xf numFmtId="0" fontId="10" fillId="3" borderId="2" xfId="10" applyFont="1" applyFill="1" applyBorder="1" applyAlignment="1">
      <alignment horizontal="center" vertical="top" wrapText="1"/>
    </xf>
    <xf numFmtId="0" fontId="10" fillId="3" borderId="1" xfId="10" applyFont="1" applyFill="1" applyBorder="1" applyAlignment="1">
      <alignment horizontal="center" vertical="top" wrapText="1"/>
    </xf>
    <xf numFmtId="49" fontId="10" fillId="0" borderId="2" xfId="10" applyNumberFormat="1" applyFont="1" applyBorder="1" applyAlignment="1">
      <alignment horizontal="center" vertical="center"/>
    </xf>
    <xf numFmtId="0" fontId="13" fillId="0" borderId="2" xfId="1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/>
    </xf>
    <xf numFmtId="49" fontId="10" fillId="4" borderId="2" xfId="10" applyNumberFormat="1" applyFont="1" applyFill="1" applyBorder="1" applyAlignment="1">
      <alignment horizontal="center" vertical="center" wrapText="1"/>
    </xf>
    <xf numFmtId="0" fontId="18" fillId="4" borderId="2" xfId="10" applyNumberFormat="1" applyFont="1" applyFill="1" applyBorder="1" applyAlignment="1">
      <alignment horizontal="center" vertical="center"/>
    </xf>
    <xf numFmtId="0" fontId="9" fillId="0" borderId="2" xfId="10" applyFont="1" applyBorder="1" applyAlignment="1">
      <alignment horizontal="center" vertical="center"/>
    </xf>
    <xf numFmtId="0" fontId="8" fillId="0" borderId="2" xfId="10" applyFont="1" applyBorder="1" applyAlignment="1">
      <alignment horizontal="center" vertical="center" wrapText="1"/>
    </xf>
    <xf numFmtId="4" fontId="8" fillId="0" borderId="2" xfId="10" applyNumberFormat="1" applyFont="1" applyBorder="1" applyAlignment="1">
      <alignment horizontal="center" vertical="center"/>
    </xf>
    <xf numFmtId="0" fontId="16" fillId="0" borderId="0" xfId="10" applyFont="1" applyAlignment="1">
      <alignment horizontal="right" vertical="center"/>
    </xf>
    <xf numFmtId="165" fontId="16" fillId="0" borderId="0" xfId="10" applyNumberFormat="1" applyFont="1" applyFill="1" applyAlignment="1">
      <alignment horizontal="center" vertical="center"/>
    </xf>
    <xf numFmtId="166" fontId="16" fillId="0" borderId="0" xfId="10" applyNumberFormat="1" applyFont="1" applyFill="1" applyAlignment="1">
      <alignment horizontal="center" vertical="center"/>
    </xf>
    <xf numFmtId="0" fontId="16" fillId="0" borderId="0" xfId="10" applyFont="1" applyAlignment="1">
      <alignment horizontal="right" vertical="top"/>
    </xf>
    <xf numFmtId="0" fontId="16" fillId="0" borderId="0" xfId="10" applyFont="1" applyAlignment="1">
      <alignment horizontal="center" vertical="top"/>
    </xf>
    <xf numFmtId="0" fontId="16" fillId="0" borderId="0" xfId="17" applyFont="1"/>
    <xf numFmtId="0" fontId="16" fillId="0" borderId="0" xfId="17" applyFont="1" applyFill="1"/>
    <xf numFmtId="0" fontId="1" fillId="0" borderId="0" xfId="10"/>
    <xf numFmtId="0" fontId="15" fillId="0" borderId="2" xfId="0" applyFont="1" applyBorder="1" applyAlignment="1">
      <alignment horizontal="center"/>
    </xf>
    <xf numFmtId="9" fontId="15" fillId="0" borderId="2" xfId="0" applyNumberFormat="1" applyFont="1" applyBorder="1" applyAlignment="1">
      <alignment horizontal="center"/>
    </xf>
    <xf numFmtId="0" fontId="16" fillId="0" borderId="5" xfId="17" applyFont="1" applyBorder="1"/>
    <xf numFmtId="9" fontId="16" fillId="0" borderId="0" xfId="0" applyNumberFormat="1" applyFont="1" applyFill="1" applyBorder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2" fontId="16" fillId="0" borderId="0" xfId="0" applyNumberFormat="1" applyFont="1" applyBorder="1" applyAlignment="1">
      <alignment horizontal="center"/>
    </xf>
    <xf numFmtId="9" fontId="16" fillId="0" borderId="0" xfId="0" applyNumberFormat="1" applyFont="1" applyBorder="1" applyAlignment="1">
      <alignment horizontal="center"/>
    </xf>
    <xf numFmtId="0" fontId="16" fillId="0" borderId="5" xfId="17" applyFont="1" applyFill="1" applyBorder="1"/>
    <xf numFmtId="167" fontId="15" fillId="0" borderId="2" xfId="17" applyNumberFormat="1" applyFont="1" applyBorder="1" applyAlignment="1">
      <alignment horizontal="center" vertical="center"/>
    </xf>
    <xf numFmtId="2" fontId="13" fillId="0" borderId="0" xfId="10" applyNumberFormat="1" applyFont="1" applyAlignment="1">
      <alignment vertical="center"/>
    </xf>
    <xf numFmtId="167" fontId="15" fillId="0" borderId="2" xfId="17" applyNumberFormat="1" applyFont="1" applyBorder="1" applyAlignment="1">
      <alignment horizontal="center"/>
    </xf>
    <xf numFmtId="4" fontId="15" fillId="0" borderId="2" xfId="17" applyNumberFormat="1" applyFont="1" applyBorder="1" applyAlignment="1">
      <alignment horizontal="center"/>
    </xf>
    <xf numFmtId="167" fontId="15" fillId="5" borderId="2" xfId="17" applyNumberFormat="1" applyFont="1" applyFill="1" applyBorder="1" applyAlignment="1">
      <alignment horizontal="center"/>
    </xf>
    <xf numFmtId="0" fontId="15" fillId="0" borderId="0" xfId="17" applyFont="1" applyBorder="1" applyAlignment="1">
      <alignment wrapText="1"/>
    </xf>
    <xf numFmtId="0" fontId="15" fillId="0" borderId="0" xfId="17" applyFont="1" applyBorder="1" applyAlignment="1">
      <alignment horizontal="center"/>
    </xf>
    <xf numFmtId="4" fontId="18" fillId="0" borderId="0" xfId="10" applyNumberFormat="1" applyFont="1" applyAlignment="1">
      <alignment vertical="center"/>
    </xf>
    <xf numFmtId="0" fontId="16" fillId="0" borderId="0" xfId="10" applyFont="1"/>
    <xf numFmtId="4" fontId="20" fillId="0" borderId="0" xfId="10" applyNumberFormat="1" applyFont="1" applyAlignment="1">
      <alignment horizontal="left"/>
    </xf>
    <xf numFmtId="0" fontId="16" fillId="0" borderId="0" xfId="2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0" xfId="2" applyFont="1" applyAlignment="1">
      <alignment horizontal="left"/>
    </xf>
    <xf numFmtId="0" fontId="16" fillId="0" borderId="0" xfId="2" applyFont="1" applyFill="1" applyAlignment="1">
      <alignment horizontal="left"/>
    </xf>
    <xf numFmtId="0" fontId="15" fillId="0" borderId="0" xfId="7" applyFont="1" applyFill="1" applyBorder="1" applyAlignment="1">
      <alignment vertical="center"/>
    </xf>
    <xf numFmtId="0" fontId="16" fillId="0" borderId="0" xfId="0" applyFont="1" applyAlignment="1">
      <alignment wrapText="1"/>
    </xf>
    <xf numFmtId="0" fontId="16" fillId="0" borderId="0" xfId="7" applyFont="1" applyFill="1" applyBorder="1" applyAlignment="1"/>
    <xf numFmtId="0" fontId="13" fillId="0" borderId="0" xfId="10" applyFont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right"/>
    </xf>
    <xf numFmtId="0" fontId="1" fillId="0" borderId="0" xfId="0" applyFont="1"/>
    <xf numFmtId="0" fontId="16" fillId="0" borderId="0" xfId="12" applyFont="1" applyFill="1" applyBorder="1" applyAlignment="1"/>
    <xf numFmtId="0" fontId="16" fillId="0" borderId="0" xfId="0" applyFont="1" applyAlignment="1">
      <alignment vertical="top" wrapText="1"/>
    </xf>
    <xf numFmtId="0" fontId="16" fillId="0" borderId="0" xfId="16" applyFont="1" applyFill="1" applyBorder="1" applyAlignment="1"/>
    <xf numFmtId="0" fontId="16" fillId="0" borderId="0" xfId="18" applyFont="1" applyAlignment="1">
      <alignment horizontal="right"/>
    </xf>
    <xf numFmtId="0" fontId="2" fillId="0" borderId="0" xfId="0" applyNumberFormat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right" vertical="top"/>
    </xf>
    <xf numFmtId="168" fontId="13" fillId="0" borderId="0" xfId="15" applyNumberFormat="1" applyFont="1" applyAlignment="1">
      <alignment horizontal="right" vertical="center"/>
    </xf>
    <xf numFmtId="4" fontId="10" fillId="5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18" fillId="0" borderId="0" xfId="10" applyFont="1" applyAlignment="1">
      <alignment horizontal="right" vertical="center"/>
    </xf>
    <xf numFmtId="0" fontId="15" fillId="0" borderId="1" xfId="17" applyFont="1" applyBorder="1" applyAlignment="1">
      <alignment horizontal="left" wrapText="1"/>
    </xf>
    <xf numFmtId="0" fontId="15" fillId="0" borderId="4" xfId="17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13" fillId="0" borderId="0" xfId="7" applyFont="1" applyFill="1" applyAlignment="1">
      <alignment horizontal="left" wrapText="1"/>
    </xf>
    <xf numFmtId="49" fontId="2" fillId="0" borderId="0" xfId="1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6" fillId="0" borderId="0" xfId="10" applyFont="1" applyAlignment="1">
      <alignment vertical="top" wrapText="1"/>
    </xf>
    <xf numFmtId="0" fontId="0" fillId="0" borderId="0" xfId="0" applyAlignment="1">
      <alignment vertical="top" wrapText="1"/>
    </xf>
    <xf numFmtId="0" fontId="16" fillId="0" borderId="0" xfId="17" applyFont="1" applyAlignment="1">
      <alignment horizontal="left" vertical="center" wrapText="1"/>
    </xf>
    <xf numFmtId="0" fontId="13" fillId="0" borderId="0" xfId="10" applyFont="1" applyAlignment="1">
      <alignment horizontal="center" vertical="center" wrapText="1"/>
    </xf>
    <xf numFmtId="0" fontId="15" fillId="0" borderId="0" xfId="10" applyFont="1" applyAlignment="1">
      <alignment horizontal="center" vertical="center" wrapText="1"/>
    </xf>
    <xf numFmtId="0" fontId="16" fillId="0" borderId="0" xfId="17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5" fillId="0" borderId="0" xfId="10" applyFont="1" applyFill="1" applyAlignment="1">
      <alignment horizontal="center" vertical="center" wrapText="1"/>
    </xf>
    <xf numFmtId="0" fontId="16" fillId="0" borderId="0" xfId="10" applyFont="1" applyFill="1" applyAlignment="1">
      <alignment vertical="center" wrapText="1"/>
    </xf>
    <xf numFmtId="0" fontId="0" fillId="0" borderId="0" xfId="0" applyAlignment="1">
      <alignment wrapText="1"/>
    </xf>
    <xf numFmtId="0" fontId="17" fillId="0" borderId="0" xfId="10" applyFont="1" applyFill="1" applyAlignment="1">
      <alignment horizontal="left" vertical="center"/>
    </xf>
    <xf numFmtId="0" fontId="16" fillId="0" borderId="0" xfId="10" applyFont="1" applyFill="1" applyAlignment="1">
      <alignment horizontal="left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10" fillId="4" borderId="1" xfId="10" applyNumberFormat="1" applyFont="1" applyFill="1" applyBorder="1" applyAlignment="1">
      <alignment horizontal="center" vertical="center"/>
    </xf>
    <xf numFmtId="49" fontId="10" fillId="4" borderId="3" xfId="10" applyNumberFormat="1" applyFont="1" applyFill="1" applyBorder="1" applyAlignment="1">
      <alignment horizontal="center" vertical="center"/>
    </xf>
    <xf numFmtId="49" fontId="10" fillId="4" borderId="4" xfId="1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4" xfId="0" applyNumberFormat="1" applyFont="1" applyFill="1" applyBorder="1" applyAlignment="1">
      <alignment horizontal="center" vertical="center"/>
    </xf>
    <xf numFmtId="49" fontId="10" fillId="4" borderId="1" xfId="10" applyNumberFormat="1" applyFont="1" applyFill="1" applyBorder="1" applyAlignment="1">
      <alignment horizontal="center" vertical="center" wrapText="1"/>
    </xf>
    <xf numFmtId="49" fontId="10" fillId="3" borderId="1" xfId="10" applyNumberFormat="1" applyFont="1" applyFill="1" applyBorder="1" applyAlignment="1">
      <alignment horizontal="left" vertical="center"/>
    </xf>
    <xf numFmtId="49" fontId="10" fillId="3" borderId="3" xfId="10" applyNumberFormat="1" applyFont="1" applyFill="1" applyBorder="1" applyAlignment="1">
      <alignment horizontal="left" vertical="center"/>
    </xf>
    <xf numFmtId="49" fontId="10" fillId="3" borderId="4" xfId="10" applyNumberFormat="1" applyFont="1" applyFill="1" applyBorder="1" applyAlignment="1">
      <alignment horizontal="left" vertical="center"/>
    </xf>
    <xf numFmtId="0" fontId="21" fillId="0" borderId="0" xfId="10" applyFont="1" applyAlignment="1">
      <alignment horizontal="left" vertical="center"/>
    </xf>
    <xf numFmtId="0" fontId="10" fillId="4" borderId="1" xfId="10" applyFont="1" applyFill="1" applyBorder="1" applyAlignment="1">
      <alignment horizontal="center" vertical="center"/>
    </xf>
    <xf numFmtId="0" fontId="10" fillId="4" borderId="3" xfId="10" applyFont="1" applyFill="1" applyBorder="1" applyAlignment="1">
      <alignment horizontal="center" vertical="center"/>
    </xf>
    <xf numFmtId="0" fontId="10" fillId="4" borderId="4" xfId="1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</cellXfs>
  <cellStyles count="19">
    <cellStyle name="S5" xfId="8"/>
    <cellStyle name="S7" xfId="9"/>
    <cellStyle name="Итоги" xfId="4"/>
    <cellStyle name="ЛокСмета 3" xfId="3"/>
    <cellStyle name="Обычный" xfId="0" builtinId="0"/>
    <cellStyle name="Обычный 2" xfId="2"/>
    <cellStyle name="Обычный 2 2 2" xfId="18"/>
    <cellStyle name="Обычный 2 3" xfId="6"/>
    <cellStyle name="Обычный 4" xfId="7"/>
    <cellStyle name="Обычный 4 2" xfId="12"/>
    <cellStyle name="Обычный 4 4" xfId="16"/>
    <cellStyle name="Обычный 5" xfId="10"/>
    <cellStyle name="Обычный 5 2" xfId="11"/>
    <cellStyle name="Обычный_щит -факт" xfId="17"/>
    <cellStyle name="ПИР" xfId="13"/>
    <cellStyle name="Титул" xfId="1"/>
    <cellStyle name="Финансовый" xfId="15" builtinId="3"/>
    <cellStyle name="Финансовый 3" xfId="5"/>
    <cellStyle name="Хвост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view="pageBreakPreview" zoomScale="124" zoomScaleNormal="90" zoomScaleSheetLayoutView="124" workbookViewId="0">
      <selection activeCell="I89" sqref="I89"/>
    </sheetView>
  </sheetViews>
  <sheetFormatPr defaultRowHeight="15" x14ac:dyDescent="0.25"/>
  <cols>
    <col min="1" max="1" width="10.140625" style="1" customWidth="1"/>
    <col min="2" max="2" width="12.42578125" style="1" customWidth="1"/>
    <col min="3" max="3" width="12.140625" style="1" customWidth="1"/>
    <col min="4" max="4" width="13.28515625" style="1" customWidth="1"/>
    <col min="5" max="5" width="13" style="1" customWidth="1"/>
    <col min="6" max="6" width="19" style="1" customWidth="1"/>
    <col min="7" max="7" width="12.7109375" style="1" customWidth="1"/>
    <col min="8" max="8" width="12.42578125" style="1" customWidth="1"/>
    <col min="257" max="257" width="10.140625" customWidth="1"/>
    <col min="258" max="258" width="12.42578125" customWidth="1"/>
    <col min="259" max="259" width="12.140625" customWidth="1"/>
    <col min="260" max="260" width="13.28515625" customWidth="1"/>
    <col min="261" max="261" width="13" customWidth="1"/>
    <col min="262" max="262" width="15" customWidth="1"/>
    <col min="263" max="263" width="12.7109375" customWidth="1"/>
    <col min="264" max="264" width="12.42578125" customWidth="1"/>
    <col min="513" max="513" width="10.140625" customWidth="1"/>
    <col min="514" max="514" width="12.42578125" customWidth="1"/>
    <col min="515" max="515" width="12.140625" customWidth="1"/>
    <col min="516" max="516" width="13.28515625" customWidth="1"/>
    <col min="517" max="517" width="13" customWidth="1"/>
    <col min="518" max="518" width="15" customWidth="1"/>
    <col min="519" max="519" width="12.7109375" customWidth="1"/>
    <col min="520" max="520" width="12.42578125" customWidth="1"/>
    <col min="769" max="769" width="10.140625" customWidth="1"/>
    <col min="770" max="770" width="12.42578125" customWidth="1"/>
    <col min="771" max="771" width="12.140625" customWidth="1"/>
    <col min="772" max="772" width="13.28515625" customWidth="1"/>
    <col min="773" max="773" width="13" customWidth="1"/>
    <col min="774" max="774" width="15" customWidth="1"/>
    <col min="775" max="775" width="12.7109375" customWidth="1"/>
    <col min="776" max="776" width="12.42578125" customWidth="1"/>
    <col min="1025" max="1025" width="10.140625" customWidth="1"/>
    <col min="1026" max="1026" width="12.42578125" customWidth="1"/>
    <col min="1027" max="1027" width="12.140625" customWidth="1"/>
    <col min="1028" max="1028" width="13.28515625" customWidth="1"/>
    <col min="1029" max="1029" width="13" customWidth="1"/>
    <col min="1030" max="1030" width="15" customWidth="1"/>
    <col min="1031" max="1031" width="12.7109375" customWidth="1"/>
    <col min="1032" max="1032" width="12.42578125" customWidth="1"/>
    <col min="1281" max="1281" width="10.140625" customWidth="1"/>
    <col min="1282" max="1282" width="12.42578125" customWidth="1"/>
    <col min="1283" max="1283" width="12.140625" customWidth="1"/>
    <col min="1284" max="1284" width="13.28515625" customWidth="1"/>
    <col min="1285" max="1285" width="13" customWidth="1"/>
    <col min="1286" max="1286" width="15" customWidth="1"/>
    <col min="1287" max="1287" width="12.7109375" customWidth="1"/>
    <col min="1288" max="1288" width="12.42578125" customWidth="1"/>
    <col min="1537" max="1537" width="10.140625" customWidth="1"/>
    <col min="1538" max="1538" width="12.42578125" customWidth="1"/>
    <col min="1539" max="1539" width="12.140625" customWidth="1"/>
    <col min="1540" max="1540" width="13.28515625" customWidth="1"/>
    <col min="1541" max="1541" width="13" customWidth="1"/>
    <col min="1542" max="1542" width="15" customWidth="1"/>
    <col min="1543" max="1543" width="12.7109375" customWidth="1"/>
    <col min="1544" max="1544" width="12.42578125" customWidth="1"/>
    <col min="1793" max="1793" width="10.140625" customWidth="1"/>
    <col min="1794" max="1794" width="12.42578125" customWidth="1"/>
    <col min="1795" max="1795" width="12.140625" customWidth="1"/>
    <col min="1796" max="1796" width="13.28515625" customWidth="1"/>
    <col min="1797" max="1797" width="13" customWidth="1"/>
    <col min="1798" max="1798" width="15" customWidth="1"/>
    <col min="1799" max="1799" width="12.7109375" customWidth="1"/>
    <col min="1800" max="1800" width="12.42578125" customWidth="1"/>
    <col min="2049" max="2049" width="10.140625" customWidth="1"/>
    <col min="2050" max="2050" width="12.42578125" customWidth="1"/>
    <col min="2051" max="2051" width="12.140625" customWidth="1"/>
    <col min="2052" max="2052" width="13.28515625" customWidth="1"/>
    <col min="2053" max="2053" width="13" customWidth="1"/>
    <col min="2054" max="2054" width="15" customWidth="1"/>
    <col min="2055" max="2055" width="12.7109375" customWidth="1"/>
    <col min="2056" max="2056" width="12.42578125" customWidth="1"/>
    <col min="2305" max="2305" width="10.140625" customWidth="1"/>
    <col min="2306" max="2306" width="12.42578125" customWidth="1"/>
    <col min="2307" max="2307" width="12.140625" customWidth="1"/>
    <col min="2308" max="2308" width="13.28515625" customWidth="1"/>
    <col min="2309" max="2309" width="13" customWidth="1"/>
    <col min="2310" max="2310" width="15" customWidth="1"/>
    <col min="2311" max="2311" width="12.7109375" customWidth="1"/>
    <col min="2312" max="2312" width="12.42578125" customWidth="1"/>
    <col min="2561" max="2561" width="10.140625" customWidth="1"/>
    <col min="2562" max="2562" width="12.42578125" customWidth="1"/>
    <col min="2563" max="2563" width="12.140625" customWidth="1"/>
    <col min="2564" max="2564" width="13.28515625" customWidth="1"/>
    <col min="2565" max="2565" width="13" customWidth="1"/>
    <col min="2566" max="2566" width="15" customWidth="1"/>
    <col min="2567" max="2567" width="12.7109375" customWidth="1"/>
    <col min="2568" max="2568" width="12.42578125" customWidth="1"/>
    <col min="2817" max="2817" width="10.140625" customWidth="1"/>
    <col min="2818" max="2818" width="12.42578125" customWidth="1"/>
    <col min="2819" max="2819" width="12.140625" customWidth="1"/>
    <col min="2820" max="2820" width="13.28515625" customWidth="1"/>
    <col min="2821" max="2821" width="13" customWidth="1"/>
    <col min="2822" max="2822" width="15" customWidth="1"/>
    <col min="2823" max="2823" width="12.7109375" customWidth="1"/>
    <col min="2824" max="2824" width="12.42578125" customWidth="1"/>
    <col min="3073" max="3073" width="10.140625" customWidth="1"/>
    <col min="3074" max="3074" width="12.42578125" customWidth="1"/>
    <col min="3075" max="3075" width="12.140625" customWidth="1"/>
    <col min="3076" max="3076" width="13.28515625" customWidth="1"/>
    <col min="3077" max="3077" width="13" customWidth="1"/>
    <col min="3078" max="3078" width="15" customWidth="1"/>
    <col min="3079" max="3079" width="12.7109375" customWidth="1"/>
    <col min="3080" max="3080" width="12.42578125" customWidth="1"/>
    <col min="3329" max="3329" width="10.140625" customWidth="1"/>
    <col min="3330" max="3330" width="12.42578125" customWidth="1"/>
    <col min="3331" max="3331" width="12.140625" customWidth="1"/>
    <col min="3332" max="3332" width="13.28515625" customWidth="1"/>
    <col min="3333" max="3333" width="13" customWidth="1"/>
    <col min="3334" max="3334" width="15" customWidth="1"/>
    <col min="3335" max="3335" width="12.7109375" customWidth="1"/>
    <col min="3336" max="3336" width="12.42578125" customWidth="1"/>
    <col min="3585" max="3585" width="10.140625" customWidth="1"/>
    <col min="3586" max="3586" width="12.42578125" customWidth="1"/>
    <col min="3587" max="3587" width="12.140625" customWidth="1"/>
    <col min="3588" max="3588" width="13.28515625" customWidth="1"/>
    <col min="3589" max="3589" width="13" customWidth="1"/>
    <col min="3590" max="3590" width="15" customWidth="1"/>
    <col min="3591" max="3591" width="12.7109375" customWidth="1"/>
    <col min="3592" max="3592" width="12.42578125" customWidth="1"/>
    <col min="3841" max="3841" width="10.140625" customWidth="1"/>
    <col min="3842" max="3842" width="12.42578125" customWidth="1"/>
    <col min="3843" max="3843" width="12.140625" customWidth="1"/>
    <col min="3844" max="3844" width="13.28515625" customWidth="1"/>
    <col min="3845" max="3845" width="13" customWidth="1"/>
    <col min="3846" max="3846" width="15" customWidth="1"/>
    <col min="3847" max="3847" width="12.7109375" customWidth="1"/>
    <col min="3848" max="3848" width="12.42578125" customWidth="1"/>
    <col min="4097" max="4097" width="10.140625" customWidth="1"/>
    <col min="4098" max="4098" width="12.42578125" customWidth="1"/>
    <col min="4099" max="4099" width="12.140625" customWidth="1"/>
    <col min="4100" max="4100" width="13.28515625" customWidth="1"/>
    <col min="4101" max="4101" width="13" customWidth="1"/>
    <col min="4102" max="4102" width="15" customWidth="1"/>
    <col min="4103" max="4103" width="12.7109375" customWidth="1"/>
    <col min="4104" max="4104" width="12.42578125" customWidth="1"/>
    <col min="4353" max="4353" width="10.140625" customWidth="1"/>
    <col min="4354" max="4354" width="12.42578125" customWidth="1"/>
    <col min="4355" max="4355" width="12.140625" customWidth="1"/>
    <col min="4356" max="4356" width="13.28515625" customWidth="1"/>
    <col min="4357" max="4357" width="13" customWidth="1"/>
    <col min="4358" max="4358" width="15" customWidth="1"/>
    <col min="4359" max="4359" width="12.7109375" customWidth="1"/>
    <col min="4360" max="4360" width="12.42578125" customWidth="1"/>
    <col min="4609" max="4609" width="10.140625" customWidth="1"/>
    <col min="4610" max="4610" width="12.42578125" customWidth="1"/>
    <col min="4611" max="4611" width="12.140625" customWidth="1"/>
    <col min="4612" max="4612" width="13.28515625" customWidth="1"/>
    <col min="4613" max="4613" width="13" customWidth="1"/>
    <col min="4614" max="4614" width="15" customWidth="1"/>
    <col min="4615" max="4615" width="12.7109375" customWidth="1"/>
    <col min="4616" max="4616" width="12.42578125" customWidth="1"/>
    <col min="4865" max="4865" width="10.140625" customWidth="1"/>
    <col min="4866" max="4866" width="12.42578125" customWidth="1"/>
    <col min="4867" max="4867" width="12.140625" customWidth="1"/>
    <col min="4868" max="4868" width="13.28515625" customWidth="1"/>
    <col min="4869" max="4869" width="13" customWidth="1"/>
    <col min="4870" max="4870" width="15" customWidth="1"/>
    <col min="4871" max="4871" width="12.7109375" customWidth="1"/>
    <col min="4872" max="4872" width="12.42578125" customWidth="1"/>
    <col min="5121" max="5121" width="10.140625" customWidth="1"/>
    <col min="5122" max="5122" width="12.42578125" customWidth="1"/>
    <col min="5123" max="5123" width="12.140625" customWidth="1"/>
    <col min="5124" max="5124" width="13.28515625" customWidth="1"/>
    <col min="5125" max="5125" width="13" customWidth="1"/>
    <col min="5126" max="5126" width="15" customWidth="1"/>
    <col min="5127" max="5127" width="12.7109375" customWidth="1"/>
    <col min="5128" max="5128" width="12.42578125" customWidth="1"/>
    <col min="5377" max="5377" width="10.140625" customWidth="1"/>
    <col min="5378" max="5378" width="12.42578125" customWidth="1"/>
    <col min="5379" max="5379" width="12.140625" customWidth="1"/>
    <col min="5380" max="5380" width="13.28515625" customWidth="1"/>
    <col min="5381" max="5381" width="13" customWidth="1"/>
    <col min="5382" max="5382" width="15" customWidth="1"/>
    <col min="5383" max="5383" width="12.7109375" customWidth="1"/>
    <col min="5384" max="5384" width="12.42578125" customWidth="1"/>
    <col min="5633" max="5633" width="10.140625" customWidth="1"/>
    <col min="5634" max="5634" width="12.42578125" customWidth="1"/>
    <col min="5635" max="5635" width="12.140625" customWidth="1"/>
    <col min="5636" max="5636" width="13.28515625" customWidth="1"/>
    <col min="5637" max="5637" width="13" customWidth="1"/>
    <col min="5638" max="5638" width="15" customWidth="1"/>
    <col min="5639" max="5639" width="12.7109375" customWidth="1"/>
    <col min="5640" max="5640" width="12.42578125" customWidth="1"/>
    <col min="5889" max="5889" width="10.140625" customWidth="1"/>
    <col min="5890" max="5890" width="12.42578125" customWidth="1"/>
    <col min="5891" max="5891" width="12.140625" customWidth="1"/>
    <col min="5892" max="5892" width="13.28515625" customWidth="1"/>
    <col min="5893" max="5893" width="13" customWidth="1"/>
    <col min="5894" max="5894" width="15" customWidth="1"/>
    <col min="5895" max="5895" width="12.7109375" customWidth="1"/>
    <col min="5896" max="5896" width="12.42578125" customWidth="1"/>
    <col min="6145" max="6145" width="10.140625" customWidth="1"/>
    <col min="6146" max="6146" width="12.42578125" customWidth="1"/>
    <col min="6147" max="6147" width="12.140625" customWidth="1"/>
    <col min="6148" max="6148" width="13.28515625" customWidth="1"/>
    <col min="6149" max="6149" width="13" customWidth="1"/>
    <col min="6150" max="6150" width="15" customWidth="1"/>
    <col min="6151" max="6151" width="12.7109375" customWidth="1"/>
    <col min="6152" max="6152" width="12.42578125" customWidth="1"/>
    <col min="6401" max="6401" width="10.140625" customWidth="1"/>
    <col min="6402" max="6402" width="12.42578125" customWidth="1"/>
    <col min="6403" max="6403" width="12.140625" customWidth="1"/>
    <col min="6404" max="6404" width="13.28515625" customWidth="1"/>
    <col min="6405" max="6405" width="13" customWidth="1"/>
    <col min="6406" max="6406" width="15" customWidth="1"/>
    <col min="6407" max="6407" width="12.7109375" customWidth="1"/>
    <col min="6408" max="6408" width="12.42578125" customWidth="1"/>
    <col min="6657" max="6657" width="10.140625" customWidth="1"/>
    <col min="6658" max="6658" width="12.42578125" customWidth="1"/>
    <col min="6659" max="6659" width="12.140625" customWidth="1"/>
    <col min="6660" max="6660" width="13.28515625" customWidth="1"/>
    <col min="6661" max="6661" width="13" customWidth="1"/>
    <col min="6662" max="6662" width="15" customWidth="1"/>
    <col min="6663" max="6663" width="12.7109375" customWidth="1"/>
    <col min="6664" max="6664" width="12.42578125" customWidth="1"/>
    <col min="6913" max="6913" width="10.140625" customWidth="1"/>
    <col min="6914" max="6914" width="12.42578125" customWidth="1"/>
    <col min="6915" max="6915" width="12.140625" customWidth="1"/>
    <col min="6916" max="6916" width="13.28515625" customWidth="1"/>
    <col min="6917" max="6917" width="13" customWidth="1"/>
    <col min="6918" max="6918" width="15" customWidth="1"/>
    <col min="6919" max="6919" width="12.7109375" customWidth="1"/>
    <col min="6920" max="6920" width="12.42578125" customWidth="1"/>
    <col min="7169" max="7169" width="10.140625" customWidth="1"/>
    <col min="7170" max="7170" width="12.42578125" customWidth="1"/>
    <col min="7171" max="7171" width="12.140625" customWidth="1"/>
    <col min="7172" max="7172" width="13.28515625" customWidth="1"/>
    <col min="7173" max="7173" width="13" customWidth="1"/>
    <col min="7174" max="7174" width="15" customWidth="1"/>
    <col min="7175" max="7175" width="12.7109375" customWidth="1"/>
    <col min="7176" max="7176" width="12.42578125" customWidth="1"/>
    <col min="7425" max="7425" width="10.140625" customWidth="1"/>
    <col min="7426" max="7426" width="12.42578125" customWidth="1"/>
    <col min="7427" max="7427" width="12.140625" customWidth="1"/>
    <col min="7428" max="7428" width="13.28515625" customWidth="1"/>
    <col min="7429" max="7429" width="13" customWidth="1"/>
    <col min="7430" max="7430" width="15" customWidth="1"/>
    <col min="7431" max="7431" width="12.7109375" customWidth="1"/>
    <col min="7432" max="7432" width="12.42578125" customWidth="1"/>
    <col min="7681" max="7681" width="10.140625" customWidth="1"/>
    <col min="7682" max="7682" width="12.42578125" customWidth="1"/>
    <col min="7683" max="7683" width="12.140625" customWidth="1"/>
    <col min="7684" max="7684" width="13.28515625" customWidth="1"/>
    <col min="7685" max="7685" width="13" customWidth="1"/>
    <col min="7686" max="7686" width="15" customWidth="1"/>
    <col min="7687" max="7687" width="12.7109375" customWidth="1"/>
    <col min="7688" max="7688" width="12.42578125" customWidth="1"/>
    <col min="7937" max="7937" width="10.140625" customWidth="1"/>
    <col min="7938" max="7938" width="12.42578125" customWidth="1"/>
    <col min="7939" max="7939" width="12.140625" customWidth="1"/>
    <col min="7940" max="7940" width="13.28515625" customWidth="1"/>
    <col min="7941" max="7941" width="13" customWidth="1"/>
    <col min="7942" max="7942" width="15" customWidth="1"/>
    <col min="7943" max="7943" width="12.7109375" customWidth="1"/>
    <col min="7944" max="7944" width="12.42578125" customWidth="1"/>
    <col min="8193" max="8193" width="10.140625" customWidth="1"/>
    <col min="8194" max="8194" width="12.42578125" customWidth="1"/>
    <col min="8195" max="8195" width="12.140625" customWidth="1"/>
    <col min="8196" max="8196" width="13.28515625" customWidth="1"/>
    <col min="8197" max="8197" width="13" customWidth="1"/>
    <col min="8198" max="8198" width="15" customWidth="1"/>
    <col min="8199" max="8199" width="12.7109375" customWidth="1"/>
    <col min="8200" max="8200" width="12.42578125" customWidth="1"/>
    <col min="8449" max="8449" width="10.140625" customWidth="1"/>
    <col min="8450" max="8450" width="12.42578125" customWidth="1"/>
    <col min="8451" max="8451" width="12.140625" customWidth="1"/>
    <col min="8452" max="8452" width="13.28515625" customWidth="1"/>
    <col min="8453" max="8453" width="13" customWidth="1"/>
    <col min="8454" max="8454" width="15" customWidth="1"/>
    <col min="8455" max="8455" width="12.7109375" customWidth="1"/>
    <col min="8456" max="8456" width="12.42578125" customWidth="1"/>
    <col min="8705" max="8705" width="10.140625" customWidth="1"/>
    <col min="8706" max="8706" width="12.42578125" customWidth="1"/>
    <col min="8707" max="8707" width="12.140625" customWidth="1"/>
    <col min="8708" max="8708" width="13.28515625" customWidth="1"/>
    <col min="8709" max="8709" width="13" customWidth="1"/>
    <col min="8710" max="8710" width="15" customWidth="1"/>
    <col min="8711" max="8711" width="12.7109375" customWidth="1"/>
    <col min="8712" max="8712" width="12.42578125" customWidth="1"/>
    <col min="8961" max="8961" width="10.140625" customWidth="1"/>
    <col min="8962" max="8962" width="12.42578125" customWidth="1"/>
    <col min="8963" max="8963" width="12.140625" customWidth="1"/>
    <col min="8964" max="8964" width="13.28515625" customWidth="1"/>
    <col min="8965" max="8965" width="13" customWidth="1"/>
    <col min="8966" max="8966" width="15" customWidth="1"/>
    <col min="8967" max="8967" width="12.7109375" customWidth="1"/>
    <col min="8968" max="8968" width="12.42578125" customWidth="1"/>
    <col min="9217" max="9217" width="10.140625" customWidth="1"/>
    <col min="9218" max="9218" width="12.42578125" customWidth="1"/>
    <col min="9219" max="9219" width="12.140625" customWidth="1"/>
    <col min="9220" max="9220" width="13.28515625" customWidth="1"/>
    <col min="9221" max="9221" width="13" customWidth="1"/>
    <col min="9222" max="9222" width="15" customWidth="1"/>
    <col min="9223" max="9223" width="12.7109375" customWidth="1"/>
    <col min="9224" max="9224" width="12.42578125" customWidth="1"/>
    <col min="9473" max="9473" width="10.140625" customWidth="1"/>
    <col min="9474" max="9474" width="12.42578125" customWidth="1"/>
    <col min="9475" max="9475" width="12.140625" customWidth="1"/>
    <col min="9476" max="9476" width="13.28515625" customWidth="1"/>
    <col min="9477" max="9477" width="13" customWidth="1"/>
    <col min="9478" max="9478" width="15" customWidth="1"/>
    <col min="9479" max="9479" width="12.7109375" customWidth="1"/>
    <col min="9480" max="9480" width="12.42578125" customWidth="1"/>
    <col min="9729" max="9729" width="10.140625" customWidth="1"/>
    <col min="9730" max="9730" width="12.42578125" customWidth="1"/>
    <col min="9731" max="9731" width="12.140625" customWidth="1"/>
    <col min="9732" max="9732" width="13.28515625" customWidth="1"/>
    <col min="9733" max="9733" width="13" customWidth="1"/>
    <col min="9734" max="9734" width="15" customWidth="1"/>
    <col min="9735" max="9735" width="12.7109375" customWidth="1"/>
    <col min="9736" max="9736" width="12.42578125" customWidth="1"/>
    <col min="9985" max="9985" width="10.140625" customWidth="1"/>
    <col min="9986" max="9986" width="12.42578125" customWidth="1"/>
    <col min="9987" max="9987" width="12.140625" customWidth="1"/>
    <col min="9988" max="9988" width="13.28515625" customWidth="1"/>
    <col min="9989" max="9989" width="13" customWidth="1"/>
    <col min="9990" max="9990" width="15" customWidth="1"/>
    <col min="9991" max="9991" width="12.7109375" customWidth="1"/>
    <col min="9992" max="9992" width="12.42578125" customWidth="1"/>
    <col min="10241" max="10241" width="10.140625" customWidth="1"/>
    <col min="10242" max="10242" width="12.42578125" customWidth="1"/>
    <col min="10243" max="10243" width="12.140625" customWidth="1"/>
    <col min="10244" max="10244" width="13.28515625" customWidth="1"/>
    <col min="10245" max="10245" width="13" customWidth="1"/>
    <col min="10246" max="10246" width="15" customWidth="1"/>
    <col min="10247" max="10247" width="12.7109375" customWidth="1"/>
    <col min="10248" max="10248" width="12.42578125" customWidth="1"/>
    <col min="10497" max="10497" width="10.140625" customWidth="1"/>
    <col min="10498" max="10498" width="12.42578125" customWidth="1"/>
    <col min="10499" max="10499" width="12.140625" customWidth="1"/>
    <col min="10500" max="10500" width="13.28515625" customWidth="1"/>
    <col min="10501" max="10501" width="13" customWidth="1"/>
    <col min="10502" max="10502" width="15" customWidth="1"/>
    <col min="10503" max="10503" width="12.7109375" customWidth="1"/>
    <col min="10504" max="10504" width="12.42578125" customWidth="1"/>
    <col min="10753" max="10753" width="10.140625" customWidth="1"/>
    <col min="10754" max="10754" width="12.42578125" customWidth="1"/>
    <col min="10755" max="10755" width="12.140625" customWidth="1"/>
    <col min="10756" max="10756" width="13.28515625" customWidth="1"/>
    <col min="10757" max="10757" width="13" customWidth="1"/>
    <col min="10758" max="10758" width="15" customWidth="1"/>
    <col min="10759" max="10759" width="12.7109375" customWidth="1"/>
    <col min="10760" max="10760" width="12.42578125" customWidth="1"/>
    <col min="11009" max="11009" width="10.140625" customWidth="1"/>
    <col min="11010" max="11010" width="12.42578125" customWidth="1"/>
    <col min="11011" max="11011" width="12.140625" customWidth="1"/>
    <col min="11012" max="11012" width="13.28515625" customWidth="1"/>
    <col min="11013" max="11013" width="13" customWidth="1"/>
    <col min="11014" max="11014" width="15" customWidth="1"/>
    <col min="11015" max="11015" width="12.7109375" customWidth="1"/>
    <col min="11016" max="11016" width="12.42578125" customWidth="1"/>
    <col min="11265" max="11265" width="10.140625" customWidth="1"/>
    <col min="11266" max="11266" width="12.42578125" customWidth="1"/>
    <col min="11267" max="11267" width="12.140625" customWidth="1"/>
    <col min="11268" max="11268" width="13.28515625" customWidth="1"/>
    <col min="11269" max="11269" width="13" customWidth="1"/>
    <col min="11270" max="11270" width="15" customWidth="1"/>
    <col min="11271" max="11271" width="12.7109375" customWidth="1"/>
    <col min="11272" max="11272" width="12.42578125" customWidth="1"/>
    <col min="11521" max="11521" width="10.140625" customWidth="1"/>
    <col min="11522" max="11522" width="12.42578125" customWidth="1"/>
    <col min="11523" max="11523" width="12.140625" customWidth="1"/>
    <col min="11524" max="11524" width="13.28515625" customWidth="1"/>
    <col min="11525" max="11525" width="13" customWidth="1"/>
    <col min="11526" max="11526" width="15" customWidth="1"/>
    <col min="11527" max="11527" width="12.7109375" customWidth="1"/>
    <col min="11528" max="11528" width="12.42578125" customWidth="1"/>
    <col min="11777" max="11777" width="10.140625" customWidth="1"/>
    <col min="11778" max="11778" width="12.42578125" customWidth="1"/>
    <col min="11779" max="11779" width="12.140625" customWidth="1"/>
    <col min="11780" max="11780" width="13.28515625" customWidth="1"/>
    <col min="11781" max="11781" width="13" customWidth="1"/>
    <col min="11782" max="11782" width="15" customWidth="1"/>
    <col min="11783" max="11783" width="12.7109375" customWidth="1"/>
    <col min="11784" max="11784" width="12.42578125" customWidth="1"/>
    <col min="12033" max="12033" width="10.140625" customWidth="1"/>
    <col min="12034" max="12034" width="12.42578125" customWidth="1"/>
    <col min="12035" max="12035" width="12.140625" customWidth="1"/>
    <col min="12036" max="12036" width="13.28515625" customWidth="1"/>
    <col min="12037" max="12037" width="13" customWidth="1"/>
    <col min="12038" max="12038" width="15" customWidth="1"/>
    <col min="12039" max="12039" width="12.7109375" customWidth="1"/>
    <col min="12040" max="12040" width="12.42578125" customWidth="1"/>
    <col min="12289" max="12289" width="10.140625" customWidth="1"/>
    <col min="12290" max="12290" width="12.42578125" customWidth="1"/>
    <col min="12291" max="12291" width="12.140625" customWidth="1"/>
    <col min="12292" max="12292" width="13.28515625" customWidth="1"/>
    <col min="12293" max="12293" width="13" customWidth="1"/>
    <col min="12294" max="12294" width="15" customWidth="1"/>
    <col min="12295" max="12295" width="12.7109375" customWidth="1"/>
    <col min="12296" max="12296" width="12.42578125" customWidth="1"/>
    <col min="12545" max="12545" width="10.140625" customWidth="1"/>
    <col min="12546" max="12546" width="12.42578125" customWidth="1"/>
    <col min="12547" max="12547" width="12.140625" customWidth="1"/>
    <col min="12548" max="12548" width="13.28515625" customWidth="1"/>
    <col min="12549" max="12549" width="13" customWidth="1"/>
    <col min="12550" max="12550" width="15" customWidth="1"/>
    <col min="12551" max="12551" width="12.7109375" customWidth="1"/>
    <col min="12552" max="12552" width="12.42578125" customWidth="1"/>
    <col min="12801" max="12801" width="10.140625" customWidth="1"/>
    <col min="12802" max="12802" width="12.42578125" customWidth="1"/>
    <col min="12803" max="12803" width="12.140625" customWidth="1"/>
    <col min="12804" max="12804" width="13.28515625" customWidth="1"/>
    <col min="12805" max="12805" width="13" customWidth="1"/>
    <col min="12806" max="12806" width="15" customWidth="1"/>
    <col min="12807" max="12807" width="12.7109375" customWidth="1"/>
    <col min="12808" max="12808" width="12.42578125" customWidth="1"/>
    <col min="13057" max="13057" width="10.140625" customWidth="1"/>
    <col min="13058" max="13058" width="12.42578125" customWidth="1"/>
    <col min="13059" max="13059" width="12.140625" customWidth="1"/>
    <col min="13060" max="13060" width="13.28515625" customWidth="1"/>
    <col min="13061" max="13061" width="13" customWidth="1"/>
    <col min="13062" max="13062" width="15" customWidth="1"/>
    <col min="13063" max="13063" width="12.7109375" customWidth="1"/>
    <col min="13064" max="13064" width="12.42578125" customWidth="1"/>
    <col min="13313" max="13313" width="10.140625" customWidth="1"/>
    <col min="13314" max="13314" width="12.42578125" customWidth="1"/>
    <col min="13315" max="13315" width="12.140625" customWidth="1"/>
    <col min="13316" max="13316" width="13.28515625" customWidth="1"/>
    <col min="13317" max="13317" width="13" customWidth="1"/>
    <col min="13318" max="13318" width="15" customWidth="1"/>
    <col min="13319" max="13319" width="12.7109375" customWidth="1"/>
    <col min="13320" max="13320" width="12.42578125" customWidth="1"/>
    <col min="13569" max="13569" width="10.140625" customWidth="1"/>
    <col min="13570" max="13570" width="12.42578125" customWidth="1"/>
    <col min="13571" max="13571" width="12.140625" customWidth="1"/>
    <col min="13572" max="13572" width="13.28515625" customWidth="1"/>
    <col min="13573" max="13573" width="13" customWidth="1"/>
    <col min="13574" max="13574" width="15" customWidth="1"/>
    <col min="13575" max="13575" width="12.7109375" customWidth="1"/>
    <col min="13576" max="13576" width="12.42578125" customWidth="1"/>
    <col min="13825" max="13825" width="10.140625" customWidth="1"/>
    <col min="13826" max="13826" width="12.42578125" customWidth="1"/>
    <col min="13827" max="13827" width="12.140625" customWidth="1"/>
    <col min="13828" max="13828" width="13.28515625" customWidth="1"/>
    <col min="13829" max="13829" width="13" customWidth="1"/>
    <col min="13830" max="13830" width="15" customWidth="1"/>
    <col min="13831" max="13831" width="12.7109375" customWidth="1"/>
    <col min="13832" max="13832" width="12.42578125" customWidth="1"/>
    <col min="14081" max="14081" width="10.140625" customWidth="1"/>
    <col min="14082" max="14082" width="12.42578125" customWidth="1"/>
    <col min="14083" max="14083" width="12.140625" customWidth="1"/>
    <col min="14084" max="14084" width="13.28515625" customWidth="1"/>
    <col min="14085" max="14085" width="13" customWidth="1"/>
    <col min="14086" max="14086" width="15" customWidth="1"/>
    <col min="14087" max="14087" width="12.7109375" customWidth="1"/>
    <col min="14088" max="14088" width="12.42578125" customWidth="1"/>
    <col min="14337" max="14337" width="10.140625" customWidth="1"/>
    <col min="14338" max="14338" width="12.42578125" customWidth="1"/>
    <col min="14339" max="14339" width="12.140625" customWidth="1"/>
    <col min="14340" max="14340" width="13.28515625" customWidth="1"/>
    <col min="14341" max="14341" width="13" customWidth="1"/>
    <col min="14342" max="14342" width="15" customWidth="1"/>
    <col min="14343" max="14343" width="12.7109375" customWidth="1"/>
    <col min="14344" max="14344" width="12.42578125" customWidth="1"/>
    <col min="14593" max="14593" width="10.140625" customWidth="1"/>
    <col min="14594" max="14594" width="12.42578125" customWidth="1"/>
    <col min="14595" max="14595" width="12.140625" customWidth="1"/>
    <col min="14596" max="14596" width="13.28515625" customWidth="1"/>
    <col min="14597" max="14597" width="13" customWidth="1"/>
    <col min="14598" max="14598" width="15" customWidth="1"/>
    <col min="14599" max="14599" width="12.7109375" customWidth="1"/>
    <col min="14600" max="14600" width="12.42578125" customWidth="1"/>
    <col min="14849" max="14849" width="10.140625" customWidth="1"/>
    <col min="14850" max="14850" width="12.42578125" customWidth="1"/>
    <col min="14851" max="14851" width="12.140625" customWidth="1"/>
    <col min="14852" max="14852" width="13.28515625" customWidth="1"/>
    <col min="14853" max="14853" width="13" customWidth="1"/>
    <col min="14854" max="14854" width="15" customWidth="1"/>
    <col min="14855" max="14855" width="12.7109375" customWidth="1"/>
    <col min="14856" max="14856" width="12.42578125" customWidth="1"/>
    <col min="15105" max="15105" width="10.140625" customWidth="1"/>
    <col min="15106" max="15106" width="12.42578125" customWidth="1"/>
    <col min="15107" max="15107" width="12.140625" customWidth="1"/>
    <col min="15108" max="15108" width="13.28515625" customWidth="1"/>
    <col min="15109" max="15109" width="13" customWidth="1"/>
    <col min="15110" max="15110" width="15" customWidth="1"/>
    <col min="15111" max="15111" width="12.7109375" customWidth="1"/>
    <col min="15112" max="15112" width="12.42578125" customWidth="1"/>
    <col min="15361" max="15361" width="10.140625" customWidth="1"/>
    <col min="15362" max="15362" width="12.42578125" customWidth="1"/>
    <col min="15363" max="15363" width="12.140625" customWidth="1"/>
    <col min="15364" max="15364" width="13.28515625" customWidth="1"/>
    <col min="15365" max="15365" width="13" customWidth="1"/>
    <col min="15366" max="15366" width="15" customWidth="1"/>
    <col min="15367" max="15367" width="12.7109375" customWidth="1"/>
    <col min="15368" max="15368" width="12.42578125" customWidth="1"/>
    <col min="15617" max="15617" width="10.140625" customWidth="1"/>
    <col min="15618" max="15618" width="12.42578125" customWidth="1"/>
    <col min="15619" max="15619" width="12.140625" customWidth="1"/>
    <col min="15620" max="15620" width="13.28515625" customWidth="1"/>
    <col min="15621" max="15621" width="13" customWidth="1"/>
    <col min="15622" max="15622" width="15" customWidth="1"/>
    <col min="15623" max="15623" width="12.7109375" customWidth="1"/>
    <col min="15624" max="15624" width="12.42578125" customWidth="1"/>
    <col min="15873" max="15873" width="10.140625" customWidth="1"/>
    <col min="15874" max="15874" width="12.42578125" customWidth="1"/>
    <col min="15875" max="15875" width="12.140625" customWidth="1"/>
    <col min="15876" max="15876" width="13.28515625" customWidth="1"/>
    <col min="15877" max="15877" width="13" customWidth="1"/>
    <col min="15878" max="15878" width="15" customWidth="1"/>
    <col min="15879" max="15879" width="12.7109375" customWidth="1"/>
    <col min="15880" max="15880" width="12.42578125" customWidth="1"/>
    <col min="16129" max="16129" width="10.140625" customWidth="1"/>
    <col min="16130" max="16130" width="12.42578125" customWidth="1"/>
    <col min="16131" max="16131" width="12.140625" customWidth="1"/>
    <col min="16132" max="16132" width="13.28515625" customWidth="1"/>
    <col min="16133" max="16133" width="13" customWidth="1"/>
    <col min="16134" max="16134" width="15" customWidth="1"/>
    <col min="16135" max="16135" width="12.7109375" customWidth="1"/>
    <col min="16136" max="16136" width="12.42578125" customWidth="1"/>
  </cols>
  <sheetData>
    <row r="1" spans="1:8" x14ac:dyDescent="0.25">
      <c r="H1" s="78" t="s">
        <v>93</v>
      </c>
    </row>
    <row r="2" spans="1:8" x14ac:dyDescent="0.25">
      <c r="A2" s="3"/>
      <c r="B2" s="3"/>
      <c r="C2" s="3"/>
      <c r="D2" s="3"/>
      <c r="E2" s="3"/>
      <c r="F2" s="3"/>
      <c r="G2" s="3"/>
      <c r="H2" s="73" t="s">
        <v>92</v>
      </c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s="74" customFormat="1" x14ac:dyDescent="0.25">
      <c r="A4" s="3"/>
      <c r="B4" s="68" t="s">
        <v>0</v>
      </c>
      <c r="C4" s="72"/>
      <c r="D4" s="73"/>
      <c r="E4" s="3"/>
      <c r="F4" s="68" t="s">
        <v>91</v>
      </c>
      <c r="G4" s="2"/>
      <c r="H4" s="3"/>
    </row>
    <row r="5" spans="1:8" s="74" customFormat="1" x14ac:dyDescent="0.25">
      <c r="A5" s="3"/>
      <c r="B5" s="87"/>
      <c r="C5" s="87"/>
      <c r="D5" s="69"/>
      <c r="E5" s="3"/>
      <c r="F5" s="75" t="s">
        <v>1</v>
      </c>
      <c r="G5" s="2"/>
      <c r="H5" s="3"/>
    </row>
    <row r="6" spans="1:8" s="74" customFormat="1" x14ac:dyDescent="0.25">
      <c r="A6" s="3"/>
      <c r="B6" s="87"/>
      <c r="C6" s="87"/>
      <c r="D6" s="69"/>
      <c r="E6" s="3"/>
      <c r="F6" s="75" t="s">
        <v>5</v>
      </c>
      <c r="G6" s="2"/>
      <c r="H6" s="3"/>
    </row>
    <row r="7" spans="1:8" s="74" customFormat="1" ht="14.25" customHeight="1" x14ac:dyDescent="0.25">
      <c r="A7" s="3"/>
      <c r="B7" s="88"/>
      <c r="C7" s="88"/>
      <c r="D7" s="88"/>
      <c r="E7" s="3"/>
      <c r="F7" s="75" t="s">
        <v>6</v>
      </c>
      <c r="G7" s="2"/>
      <c r="H7" s="3"/>
    </row>
    <row r="8" spans="1:8" s="74" customFormat="1" x14ac:dyDescent="0.25">
      <c r="A8" s="3"/>
      <c r="B8" s="3"/>
      <c r="C8" s="76"/>
      <c r="D8" s="76"/>
      <c r="E8" s="3"/>
      <c r="F8" s="77"/>
      <c r="G8" s="2"/>
      <c r="H8" s="3"/>
    </row>
    <row r="9" spans="1:8" s="74" customFormat="1" x14ac:dyDescent="0.25">
      <c r="A9" s="3"/>
      <c r="B9" s="65" t="s">
        <v>89</v>
      </c>
      <c r="C9" s="76"/>
      <c r="D9" s="76"/>
      <c r="E9" s="3"/>
      <c r="F9" s="77" t="s">
        <v>8</v>
      </c>
      <c r="G9" s="3"/>
      <c r="H9" s="3"/>
    </row>
    <row r="10" spans="1:8" s="74" customFormat="1" x14ac:dyDescent="0.25">
      <c r="A10" s="3"/>
      <c r="B10" s="70" t="s">
        <v>90</v>
      </c>
      <c r="C10" s="3"/>
      <c r="D10" s="3"/>
      <c r="E10" s="3"/>
      <c r="F10" s="77" t="s">
        <v>9</v>
      </c>
      <c r="G10" s="3"/>
      <c r="H10" s="3"/>
    </row>
    <row r="11" spans="1:8" s="74" customFormat="1" x14ac:dyDescent="0.25">
      <c r="A11" s="71" t="s">
        <v>2</v>
      </c>
      <c r="B11" s="3"/>
      <c r="C11" s="3"/>
      <c r="D11" s="3"/>
      <c r="E11" s="71" t="s">
        <v>2</v>
      </c>
      <c r="F11" s="77"/>
      <c r="G11" s="3"/>
      <c r="H11" s="3"/>
    </row>
    <row r="12" spans="1:8" x14ac:dyDescent="0.25">
      <c r="A12" s="3"/>
      <c r="B12" s="3"/>
      <c r="C12" s="3"/>
      <c r="D12" s="3"/>
      <c r="E12" s="3"/>
      <c r="F12" s="3"/>
      <c r="G12" s="3"/>
      <c r="H12" s="3"/>
    </row>
    <row r="13" spans="1:8" x14ac:dyDescent="0.25">
      <c r="A13" s="95" t="s">
        <v>10</v>
      </c>
      <c r="B13" s="95"/>
      <c r="C13" s="95"/>
      <c r="D13" s="95"/>
      <c r="E13" s="95"/>
      <c r="F13" s="95"/>
      <c r="G13" s="95"/>
      <c r="H13" s="95"/>
    </row>
    <row r="14" spans="1:8" x14ac:dyDescent="0.25">
      <c r="A14" s="96" t="s">
        <v>11</v>
      </c>
      <c r="B14" s="97"/>
      <c r="C14" s="97"/>
      <c r="D14" s="97"/>
      <c r="E14" s="97"/>
      <c r="F14" s="97"/>
      <c r="G14" s="97"/>
      <c r="H14" s="97"/>
    </row>
    <row r="15" spans="1:8" ht="16.5" customHeight="1" x14ac:dyDescent="0.25">
      <c r="A15" s="98" t="s">
        <v>12</v>
      </c>
      <c r="B15" s="98"/>
      <c r="C15" s="98"/>
      <c r="D15" s="98"/>
      <c r="E15" s="98"/>
      <c r="F15" s="98"/>
      <c r="G15" s="98"/>
      <c r="H15" s="98"/>
    </row>
    <row r="16" spans="1:8" ht="15.75" x14ac:dyDescent="0.25">
      <c r="A16" s="4"/>
      <c r="B16" s="4"/>
      <c r="C16" s="4"/>
      <c r="D16" s="4"/>
      <c r="E16" s="4"/>
      <c r="F16" s="4"/>
      <c r="G16" s="5" t="s">
        <v>7</v>
      </c>
      <c r="H16" s="5"/>
    </row>
    <row r="17" spans="1:8" ht="30.75" customHeight="1" x14ac:dyDescent="0.25">
      <c r="A17" s="99" t="s">
        <v>13</v>
      </c>
      <c r="B17" s="100"/>
      <c r="C17" s="100"/>
      <c r="D17" s="100"/>
      <c r="E17" s="100"/>
      <c r="F17" s="100"/>
      <c r="G17" s="100"/>
      <c r="H17" s="100"/>
    </row>
    <row r="18" spans="1:8" x14ac:dyDescent="0.25">
      <c r="A18" s="99" t="s">
        <v>14</v>
      </c>
      <c r="B18" s="100"/>
      <c r="C18" s="100"/>
      <c r="D18" s="100"/>
      <c r="E18" s="100"/>
      <c r="F18" s="100"/>
      <c r="G18" s="100"/>
      <c r="H18" s="100"/>
    </row>
    <row r="19" spans="1:8" x14ac:dyDescent="0.25">
      <c r="A19" s="6"/>
      <c r="B19" s="6"/>
      <c r="C19" s="6"/>
      <c r="D19" s="6"/>
      <c r="E19" s="6"/>
      <c r="F19" s="4"/>
      <c r="G19" s="6"/>
      <c r="H19" s="7"/>
    </row>
    <row r="20" spans="1:8" x14ac:dyDescent="0.25">
      <c r="A20" s="101" t="s">
        <v>15</v>
      </c>
      <c r="B20" s="101"/>
      <c r="C20" s="101"/>
      <c r="D20" s="101"/>
      <c r="E20" s="101"/>
      <c r="F20" s="101"/>
      <c r="G20" s="101"/>
      <c r="H20" s="101"/>
    </row>
    <row r="21" spans="1:8" x14ac:dyDescent="0.25">
      <c r="A21" s="102" t="s">
        <v>16</v>
      </c>
      <c r="B21" s="102"/>
      <c r="C21" s="102"/>
      <c r="D21" s="102"/>
      <c r="E21" s="102"/>
      <c r="F21" s="102"/>
      <c r="G21" s="102"/>
      <c r="H21" s="102"/>
    </row>
    <row r="22" spans="1:8" x14ac:dyDescent="0.25">
      <c r="A22" s="6"/>
      <c r="B22" s="6"/>
      <c r="C22" s="6"/>
      <c r="D22" s="6"/>
      <c r="E22" s="6"/>
      <c r="F22" s="4"/>
      <c r="G22" s="6"/>
      <c r="H22" s="7"/>
    </row>
    <row r="23" spans="1:8" ht="25.5" x14ac:dyDescent="0.25">
      <c r="A23" s="8" t="s">
        <v>17</v>
      </c>
      <c r="B23" s="103" t="s">
        <v>18</v>
      </c>
      <c r="C23" s="103"/>
      <c r="D23" s="103"/>
      <c r="E23" s="103"/>
      <c r="F23" s="103"/>
      <c r="G23" s="103"/>
      <c r="H23" s="8" t="s">
        <v>19</v>
      </c>
    </row>
    <row r="24" spans="1:8" x14ac:dyDescent="0.25">
      <c r="A24" s="104" t="s">
        <v>20</v>
      </c>
      <c r="B24" s="105"/>
      <c r="C24" s="105"/>
      <c r="D24" s="105"/>
      <c r="E24" s="105"/>
      <c r="F24" s="105"/>
      <c r="G24" s="105"/>
      <c r="H24" s="106"/>
    </row>
    <row r="25" spans="1:8" x14ac:dyDescent="0.25">
      <c r="A25" s="9" t="s">
        <v>21</v>
      </c>
      <c r="B25" s="107" t="s">
        <v>22</v>
      </c>
      <c r="C25" s="108"/>
      <c r="D25" s="108"/>
      <c r="E25" s="108"/>
      <c r="F25" s="108"/>
      <c r="G25" s="109"/>
      <c r="H25" s="10">
        <v>1</v>
      </c>
    </row>
    <row r="26" spans="1:8" x14ac:dyDescent="0.25">
      <c r="A26" s="104" t="s">
        <v>23</v>
      </c>
      <c r="B26" s="105"/>
      <c r="C26" s="105"/>
      <c r="D26" s="105"/>
      <c r="E26" s="105"/>
      <c r="F26" s="105"/>
      <c r="G26" s="105"/>
      <c r="H26" s="106"/>
    </row>
    <row r="27" spans="1:8" x14ac:dyDescent="0.25">
      <c r="A27" s="9" t="s">
        <v>99</v>
      </c>
      <c r="B27" s="107">
        <v>710</v>
      </c>
      <c r="C27" s="108"/>
      <c r="D27" s="108"/>
      <c r="E27" s="108"/>
      <c r="F27" s="108"/>
      <c r="G27" s="109"/>
      <c r="H27" s="10">
        <v>9</v>
      </c>
    </row>
    <row r="28" spans="1:8" x14ac:dyDescent="0.25">
      <c r="A28" s="110" t="s">
        <v>24</v>
      </c>
      <c r="B28" s="111"/>
      <c r="C28" s="111"/>
      <c r="D28" s="111"/>
      <c r="E28" s="111"/>
      <c r="F28" s="111"/>
      <c r="G28" s="112"/>
      <c r="H28" s="11">
        <f>SUM(H25+H27)</f>
        <v>10</v>
      </c>
    </row>
    <row r="29" spans="1:8" x14ac:dyDescent="0.25">
      <c r="A29" s="7"/>
      <c r="B29" s="7"/>
      <c r="C29" s="7"/>
      <c r="D29" s="7"/>
      <c r="E29" s="7"/>
      <c r="F29" s="7"/>
      <c r="G29" s="7"/>
      <c r="H29" s="7"/>
    </row>
    <row r="30" spans="1:8" x14ac:dyDescent="0.25">
      <c r="A30" s="7" t="s">
        <v>25</v>
      </c>
      <c r="B30" s="7"/>
      <c r="C30" s="7"/>
      <c r="D30" s="7"/>
      <c r="E30" s="7"/>
      <c r="F30" s="7"/>
      <c r="G30" s="7"/>
      <c r="H30" s="7"/>
    </row>
    <row r="31" spans="1:8" x14ac:dyDescent="0.25">
      <c r="A31" s="12"/>
      <c r="B31" s="13" t="s">
        <v>26</v>
      </c>
      <c r="C31" s="14">
        <v>0.4</v>
      </c>
      <c r="D31" s="15" t="s">
        <v>27</v>
      </c>
      <c r="E31" s="12"/>
      <c r="F31" s="12"/>
      <c r="G31" s="12"/>
      <c r="H31" s="12"/>
    </row>
    <row r="32" spans="1:8" x14ac:dyDescent="0.25">
      <c r="A32" s="12"/>
      <c r="B32" s="13" t="s">
        <v>28</v>
      </c>
      <c r="C32" s="14">
        <v>1.2210000000000001</v>
      </c>
      <c r="D32" s="16" t="s">
        <v>29</v>
      </c>
      <c r="E32" s="12"/>
      <c r="F32" s="12"/>
      <c r="G32" s="12"/>
      <c r="H32" s="12"/>
    </row>
    <row r="33" spans="1:10" x14ac:dyDescent="0.25">
      <c r="A33" s="7"/>
      <c r="B33" s="17"/>
      <c r="C33" s="18"/>
      <c r="D33" s="7"/>
      <c r="E33" s="7"/>
      <c r="F33" s="7"/>
      <c r="G33" s="7"/>
      <c r="H33" s="7"/>
    </row>
    <row r="34" spans="1:10" x14ac:dyDescent="0.25">
      <c r="A34" s="7" t="s">
        <v>30</v>
      </c>
      <c r="B34" s="7"/>
      <c r="C34" s="7"/>
      <c r="D34" s="7"/>
      <c r="E34" s="19" t="s">
        <v>31</v>
      </c>
      <c r="F34" s="20" t="s">
        <v>32</v>
      </c>
      <c r="G34" s="7"/>
      <c r="H34" s="7"/>
    </row>
    <row r="35" spans="1:10" x14ac:dyDescent="0.25">
      <c r="A35" s="7" t="s">
        <v>33</v>
      </c>
      <c r="B35" s="7"/>
      <c r="C35" s="7"/>
      <c r="D35" s="7"/>
      <c r="E35" s="21"/>
      <c r="F35" s="22">
        <v>21280</v>
      </c>
      <c r="G35" s="7" t="s">
        <v>34</v>
      </c>
      <c r="H35" s="7"/>
    </row>
    <row r="36" spans="1:10" ht="30.75" customHeight="1" x14ac:dyDescent="0.25">
      <c r="A36" s="94" t="s">
        <v>35</v>
      </c>
      <c r="B36" s="94"/>
      <c r="C36" s="94"/>
      <c r="D36" s="94"/>
      <c r="E36" s="94"/>
      <c r="F36" s="7">
        <v>5.07</v>
      </c>
      <c r="G36" s="7"/>
      <c r="H36" s="7"/>
    </row>
    <row r="37" spans="1:10" x14ac:dyDescent="0.25">
      <c r="A37" s="20"/>
      <c r="B37" s="20"/>
      <c r="C37" s="20"/>
      <c r="D37" s="20"/>
      <c r="E37" s="19" t="s">
        <v>36</v>
      </c>
      <c r="F37" s="23">
        <f>ROUND(H28*C31*C32*F35*F36,0)</f>
        <v>526933</v>
      </c>
      <c r="G37" s="20" t="s">
        <v>34</v>
      </c>
      <c r="H37" s="20"/>
      <c r="J37">
        <f>ROUND(F37/F36,0)</f>
        <v>103932</v>
      </c>
    </row>
    <row r="38" spans="1:10" x14ac:dyDescent="0.25">
      <c r="A38" s="20"/>
      <c r="B38" s="20"/>
      <c r="C38" s="20"/>
      <c r="D38" s="20"/>
      <c r="E38" s="19"/>
      <c r="F38" s="24"/>
      <c r="G38" s="20"/>
      <c r="H38" s="20"/>
    </row>
    <row r="39" spans="1:10" x14ac:dyDescent="0.25">
      <c r="A39" s="123" t="s">
        <v>37</v>
      </c>
      <c r="B39" s="123"/>
      <c r="C39" s="123"/>
      <c r="D39" s="123"/>
      <c r="E39" s="123"/>
      <c r="F39" s="123"/>
      <c r="G39" s="123"/>
      <c r="H39" s="123"/>
    </row>
    <row r="40" spans="1:10" x14ac:dyDescent="0.25">
      <c r="A40" s="21" t="s">
        <v>38</v>
      </c>
      <c r="B40" s="25"/>
      <c r="C40" s="25"/>
      <c r="D40" s="25"/>
      <c r="E40" s="25"/>
      <c r="F40" s="25"/>
      <c r="G40" s="25"/>
      <c r="H40" s="25"/>
    </row>
    <row r="41" spans="1:10" x14ac:dyDescent="0.25">
      <c r="A41" s="7"/>
      <c r="B41" s="7"/>
      <c r="C41" s="7"/>
      <c r="D41" s="7"/>
      <c r="E41" s="7"/>
      <c r="F41" s="7"/>
      <c r="G41" s="7"/>
      <c r="H41" s="7"/>
    </row>
    <row r="42" spans="1:10" x14ac:dyDescent="0.25">
      <c r="A42" s="7"/>
      <c r="B42" s="7"/>
      <c r="C42" s="7"/>
      <c r="D42" s="7"/>
      <c r="E42" s="7"/>
      <c r="F42" s="7"/>
      <c r="G42" s="7"/>
      <c r="H42" s="7"/>
    </row>
    <row r="43" spans="1:10" ht="39" customHeight="1" x14ac:dyDescent="0.25">
      <c r="A43" s="26" t="s">
        <v>17</v>
      </c>
      <c r="B43" s="27" t="s">
        <v>39</v>
      </c>
      <c r="C43" s="27" t="s">
        <v>40</v>
      </c>
      <c r="D43" s="27" t="s">
        <v>41</v>
      </c>
      <c r="E43" s="27" t="s">
        <v>42</v>
      </c>
      <c r="F43" s="27" t="s">
        <v>43</v>
      </c>
      <c r="G43" s="28" t="s">
        <v>44</v>
      </c>
      <c r="H43" s="27" t="s">
        <v>45</v>
      </c>
    </row>
    <row r="44" spans="1:10" x14ac:dyDescent="0.25">
      <c r="A44" s="124" t="s">
        <v>46</v>
      </c>
      <c r="B44" s="125"/>
      <c r="C44" s="125"/>
      <c r="D44" s="125"/>
      <c r="E44" s="125"/>
      <c r="F44" s="125"/>
      <c r="G44" s="125"/>
      <c r="H44" s="126"/>
    </row>
    <row r="45" spans="1:10" x14ac:dyDescent="0.25">
      <c r="A45" s="29" t="s">
        <v>47</v>
      </c>
      <c r="B45" s="30">
        <v>1</v>
      </c>
      <c r="C45" s="30">
        <v>1</v>
      </c>
      <c r="D45" s="30">
        <v>1</v>
      </c>
      <c r="E45" s="30">
        <v>1</v>
      </c>
      <c r="F45" s="30">
        <v>1</v>
      </c>
      <c r="G45" s="30">
        <v>1</v>
      </c>
      <c r="H45" s="30">
        <f>SUM(B45:G45)</f>
        <v>6</v>
      </c>
    </row>
    <row r="46" spans="1:10" ht="29.25" customHeight="1" x14ac:dyDescent="0.25">
      <c r="A46" s="127" t="s">
        <v>48</v>
      </c>
      <c r="B46" s="117"/>
      <c r="C46" s="117"/>
      <c r="D46" s="117"/>
      <c r="E46" s="117"/>
      <c r="F46" s="117"/>
      <c r="G46" s="117"/>
      <c r="H46" s="118"/>
    </row>
    <row r="47" spans="1:10" x14ac:dyDescent="0.25">
      <c r="A47" s="31" t="s">
        <v>49</v>
      </c>
      <c r="B47" s="32">
        <v>1</v>
      </c>
      <c r="C47" s="32">
        <v>1</v>
      </c>
      <c r="D47" s="32">
        <v>1</v>
      </c>
      <c r="E47" s="32">
        <v>1</v>
      </c>
      <c r="F47" s="32">
        <v>1</v>
      </c>
      <c r="G47" s="32">
        <v>1</v>
      </c>
      <c r="H47" s="32">
        <f>SUM(B47:G47)</f>
        <v>6</v>
      </c>
    </row>
    <row r="48" spans="1:10" x14ac:dyDescent="0.25">
      <c r="A48" s="113" t="s">
        <v>50</v>
      </c>
      <c r="B48" s="114"/>
      <c r="C48" s="114"/>
      <c r="D48" s="114"/>
      <c r="E48" s="114"/>
      <c r="F48" s="114"/>
      <c r="G48" s="114"/>
      <c r="H48" s="115"/>
    </row>
    <row r="49" spans="1:8" x14ac:dyDescent="0.25">
      <c r="A49" s="29" t="s">
        <v>21</v>
      </c>
      <c r="B49" s="30">
        <v>1</v>
      </c>
      <c r="C49" s="30">
        <v>1</v>
      </c>
      <c r="D49" s="30">
        <v>1</v>
      </c>
      <c r="E49" s="30">
        <v>1</v>
      </c>
      <c r="F49" s="30">
        <v>1</v>
      </c>
      <c r="G49" s="30">
        <v>1</v>
      </c>
      <c r="H49" s="30">
        <f>SUM(B49:G49)</f>
        <v>6</v>
      </c>
    </row>
    <row r="50" spans="1:8" x14ac:dyDescent="0.25">
      <c r="A50" s="116" t="s">
        <v>51</v>
      </c>
      <c r="B50" s="117"/>
      <c r="C50" s="117"/>
      <c r="D50" s="117"/>
      <c r="E50" s="117"/>
      <c r="F50" s="117"/>
      <c r="G50" s="117"/>
      <c r="H50" s="118"/>
    </row>
    <row r="51" spans="1:8" x14ac:dyDescent="0.25">
      <c r="A51" s="31" t="s">
        <v>52</v>
      </c>
      <c r="B51" s="32">
        <v>1</v>
      </c>
      <c r="C51" s="32">
        <v>1</v>
      </c>
      <c r="D51" s="32">
        <v>1</v>
      </c>
      <c r="E51" s="32">
        <v>1</v>
      </c>
      <c r="F51" s="32">
        <v>1</v>
      </c>
      <c r="G51" s="32">
        <v>1</v>
      </c>
      <c r="H51" s="32">
        <f>SUM(B51:G51)</f>
        <v>6</v>
      </c>
    </row>
    <row r="52" spans="1:8" x14ac:dyDescent="0.25">
      <c r="A52" s="116" t="s">
        <v>53</v>
      </c>
      <c r="B52" s="117"/>
      <c r="C52" s="117"/>
      <c r="D52" s="117"/>
      <c r="E52" s="117"/>
      <c r="F52" s="117"/>
      <c r="G52" s="117"/>
      <c r="H52" s="118"/>
    </row>
    <row r="53" spans="1:8" x14ac:dyDescent="0.25">
      <c r="A53" s="31" t="s">
        <v>54</v>
      </c>
      <c r="B53" s="32">
        <v>1</v>
      </c>
      <c r="C53" s="32">
        <v>1</v>
      </c>
      <c r="D53" s="32">
        <v>1</v>
      </c>
      <c r="E53" s="32">
        <v>1</v>
      </c>
      <c r="F53" s="32">
        <v>1</v>
      </c>
      <c r="G53" s="32">
        <v>1</v>
      </c>
      <c r="H53" s="32">
        <f>SUM(B53:G53)</f>
        <v>6</v>
      </c>
    </row>
    <row r="54" spans="1:8" ht="25.5" customHeight="1" x14ac:dyDescent="0.25">
      <c r="A54" s="119" t="s">
        <v>55</v>
      </c>
      <c r="B54" s="114"/>
      <c r="C54" s="114"/>
      <c r="D54" s="114"/>
      <c r="E54" s="114"/>
      <c r="F54" s="114"/>
      <c r="G54" s="114"/>
      <c r="H54" s="115"/>
    </row>
    <row r="55" spans="1:8" x14ac:dyDescent="0.25">
      <c r="A55" s="29" t="s">
        <v>56</v>
      </c>
      <c r="B55" s="30">
        <v>5</v>
      </c>
      <c r="C55" s="30">
        <v>5</v>
      </c>
      <c r="D55" s="30">
        <v>9</v>
      </c>
      <c r="E55" s="30">
        <v>9</v>
      </c>
      <c r="F55" s="30">
        <v>9</v>
      </c>
      <c r="G55" s="30">
        <v>9</v>
      </c>
      <c r="H55" s="30">
        <f>SUM(B55:G55)</f>
        <v>46</v>
      </c>
    </row>
    <row r="56" spans="1:8" ht="29.25" customHeight="1" x14ac:dyDescent="0.25">
      <c r="A56" s="119" t="s">
        <v>57</v>
      </c>
      <c r="B56" s="114"/>
      <c r="C56" s="114"/>
      <c r="D56" s="114"/>
      <c r="E56" s="114"/>
      <c r="F56" s="114"/>
      <c r="G56" s="114"/>
      <c r="H56" s="115"/>
    </row>
    <row r="57" spans="1:8" x14ac:dyDescent="0.25">
      <c r="A57" s="29" t="s">
        <v>58</v>
      </c>
      <c r="B57" s="30">
        <v>1</v>
      </c>
      <c r="C57" s="30">
        <v>1</v>
      </c>
      <c r="D57" s="30">
        <v>1</v>
      </c>
      <c r="E57" s="30">
        <v>1</v>
      </c>
      <c r="F57" s="30">
        <v>1</v>
      </c>
      <c r="G57" s="30">
        <v>1</v>
      </c>
      <c r="H57" s="30">
        <f>SUM(B57:G57)</f>
        <v>6</v>
      </c>
    </row>
    <row r="58" spans="1:8" ht="25.5" x14ac:dyDescent="0.25">
      <c r="A58" s="33" t="s">
        <v>59</v>
      </c>
      <c r="B58" s="34">
        <f t="shared" ref="B58:G58" si="0">B45+B47+B49+B51+B53+B55+B57</f>
        <v>11</v>
      </c>
      <c r="C58" s="34">
        <f t="shared" si="0"/>
        <v>11</v>
      </c>
      <c r="D58" s="34">
        <f t="shared" si="0"/>
        <v>15</v>
      </c>
      <c r="E58" s="34">
        <f t="shared" si="0"/>
        <v>15</v>
      </c>
      <c r="F58" s="34">
        <f t="shared" si="0"/>
        <v>15</v>
      </c>
      <c r="G58" s="34">
        <f t="shared" si="0"/>
        <v>15</v>
      </c>
      <c r="H58" s="34">
        <f>SUM(B58:G58)</f>
        <v>82</v>
      </c>
    </row>
    <row r="59" spans="1:8" x14ac:dyDescent="0.25">
      <c r="A59" s="120" t="s">
        <v>60</v>
      </c>
      <c r="B59" s="121"/>
      <c r="C59" s="121"/>
      <c r="D59" s="121"/>
      <c r="E59" s="121"/>
      <c r="F59" s="121"/>
      <c r="G59" s="121"/>
      <c r="H59" s="122"/>
    </row>
    <row r="60" spans="1:8" x14ac:dyDescent="0.25">
      <c r="A60" s="35" t="s">
        <v>61</v>
      </c>
      <c r="B60" s="35">
        <v>15.73</v>
      </c>
      <c r="C60" s="35">
        <v>9.56</v>
      </c>
      <c r="D60" s="35">
        <v>14.11</v>
      </c>
      <c r="E60" s="35">
        <v>33.770000000000003</v>
      </c>
      <c r="F60" s="35">
        <v>37.93</v>
      </c>
      <c r="G60" s="35">
        <v>46.26</v>
      </c>
      <c r="H60" s="35"/>
    </row>
    <row r="61" spans="1:8" ht="38.25" x14ac:dyDescent="0.25">
      <c r="A61" s="36" t="s">
        <v>62</v>
      </c>
      <c r="B61" s="37">
        <f>B58*B60</f>
        <v>173.03</v>
      </c>
      <c r="C61" s="37">
        <f>C58*C60</f>
        <v>105.16000000000001</v>
      </c>
      <c r="D61" s="37">
        <f>D58*D60</f>
        <v>211.64999999999998</v>
      </c>
      <c r="E61" s="37">
        <f>E58*E60</f>
        <v>506.55000000000007</v>
      </c>
      <c r="F61" s="37">
        <f>F58*F60</f>
        <v>568.95000000000005</v>
      </c>
      <c r="G61" s="37">
        <f>G58*G60</f>
        <v>693.9</v>
      </c>
      <c r="H61" s="37">
        <f>SUM(B61:G61)</f>
        <v>2259.2400000000002</v>
      </c>
    </row>
    <row r="62" spans="1:8" x14ac:dyDescent="0.25">
      <c r="A62" s="7"/>
      <c r="B62" s="7"/>
      <c r="C62" s="7"/>
      <c r="D62" s="7"/>
      <c r="E62" s="7"/>
      <c r="F62" s="7"/>
      <c r="G62" s="7"/>
      <c r="H62" s="7"/>
    </row>
    <row r="63" spans="1:8" x14ac:dyDescent="0.25">
      <c r="A63" s="7" t="s">
        <v>63</v>
      </c>
      <c r="B63" s="7"/>
      <c r="C63" s="7"/>
      <c r="D63" s="7"/>
      <c r="E63" s="7"/>
      <c r="F63" s="7"/>
      <c r="G63" s="7"/>
      <c r="H63" s="7"/>
    </row>
    <row r="64" spans="1:8" ht="48.75" customHeight="1" x14ac:dyDescent="0.25">
      <c r="A64" s="15"/>
      <c r="B64" s="38" t="s">
        <v>26</v>
      </c>
      <c r="C64" s="39">
        <v>0.4</v>
      </c>
      <c r="D64" s="89" t="s">
        <v>64</v>
      </c>
      <c r="E64" s="90"/>
      <c r="F64" s="90"/>
      <c r="G64" s="90"/>
      <c r="H64" s="90"/>
    </row>
    <row r="65" spans="1:8" ht="48.75" customHeight="1" x14ac:dyDescent="0.25">
      <c r="A65" s="15"/>
      <c r="B65" s="38" t="s">
        <v>65</v>
      </c>
      <c r="C65" s="40">
        <v>0.69599999999999995</v>
      </c>
      <c r="D65" s="89" t="s">
        <v>66</v>
      </c>
      <c r="E65" s="89"/>
      <c r="F65" s="89"/>
      <c r="G65" s="89"/>
      <c r="H65" s="89"/>
    </row>
    <row r="66" spans="1:8" x14ac:dyDescent="0.25">
      <c r="A66" s="15"/>
      <c r="B66" s="13" t="s">
        <v>28</v>
      </c>
      <c r="C66" s="14">
        <v>1.2210000000000001</v>
      </c>
      <c r="D66" s="16" t="s">
        <v>29</v>
      </c>
      <c r="E66" s="15"/>
      <c r="F66" s="15"/>
      <c r="G66" s="15"/>
      <c r="H66" s="15"/>
    </row>
    <row r="67" spans="1:8" x14ac:dyDescent="0.25">
      <c r="A67" s="15"/>
      <c r="B67" s="41"/>
      <c r="C67" s="42"/>
      <c r="D67" s="91"/>
      <c r="E67" s="92"/>
      <c r="F67" s="92"/>
      <c r="G67" s="92"/>
      <c r="H67" s="92"/>
    </row>
    <row r="68" spans="1:8" x14ac:dyDescent="0.25">
      <c r="A68" s="7" t="s">
        <v>67</v>
      </c>
      <c r="B68" s="7"/>
      <c r="C68" s="7"/>
      <c r="D68" s="7"/>
      <c r="E68" s="19" t="s">
        <v>31</v>
      </c>
      <c r="F68" s="20" t="s">
        <v>68</v>
      </c>
      <c r="G68" s="7"/>
      <c r="H68" s="7"/>
    </row>
    <row r="69" spans="1:8" x14ac:dyDescent="0.25">
      <c r="A69" s="7"/>
      <c r="B69" s="7"/>
      <c r="C69" s="7"/>
      <c r="D69" s="7"/>
      <c r="E69" s="7"/>
      <c r="F69" s="7"/>
      <c r="G69" s="7"/>
      <c r="H69" s="7"/>
    </row>
    <row r="70" spans="1:8" x14ac:dyDescent="0.25">
      <c r="A70" s="93" t="s">
        <v>69</v>
      </c>
      <c r="B70" s="93"/>
      <c r="C70" s="93"/>
      <c r="D70" s="93"/>
      <c r="E70" s="93"/>
      <c r="F70" s="93"/>
      <c r="G70" s="93"/>
      <c r="H70" s="7"/>
    </row>
    <row r="71" spans="1:8" x14ac:dyDescent="0.25">
      <c r="A71" s="43" t="s">
        <v>70</v>
      </c>
      <c r="B71" s="43"/>
      <c r="C71" s="43"/>
      <c r="D71" s="43"/>
      <c r="E71" s="44"/>
      <c r="F71" s="43"/>
      <c r="G71" s="43"/>
      <c r="H71" s="7"/>
    </row>
    <row r="72" spans="1:8" s="45" customFormat="1" ht="33" customHeight="1" x14ac:dyDescent="0.25">
      <c r="A72" s="94" t="s">
        <v>35</v>
      </c>
      <c r="B72" s="94"/>
      <c r="C72" s="94"/>
      <c r="D72" s="94"/>
      <c r="E72" s="94"/>
      <c r="F72" s="7">
        <v>5.07</v>
      </c>
      <c r="G72" s="7"/>
      <c r="H72" s="7"/>
    </row>
    <row r="73" spans="1:8" s="45" customFormat="1" x14ac:dyDescent="0.25">
      <c r="A73" s="7"/>
      <c r="B73" s="7"/>
      <c r="C73" s="7"/>
      <c r="D73" s="7"/>
      <c r="E73" s="21"/>
      <c r="F73" s="7"/>
      <c r="G73" s="7"/>
      <c r="H73" s="7"/>
    </row>
    <row r="74" spans="1:8" x14ac:dyDescent="0.25">
      <c r="A74" s="46"/>
      <c r="B74" s="47" t="s">
        <v>71</v>
      </c>
      <c r="C74" s="46" t="s">
        <v>72</v>
      </c>
      <c r="D74" s="46" t="s">
        <v>73</v>
      </c>
      <c r="E74" s="46" t="s">
        <v>74</v>
      </c>
      <c r="F74" s="46" t="s">
        <v>75</v>
      </c>
      <c r="G74" s="46" t="s">
        <v>76</v>
      </c>
      <c r="H74" s="7"/>
    </row>
    <row r="75" spans="1:8" x14ac:dyDescent="0.25">
      <c r="A75" s="48" t="s">
        <v>77</v>
      </c>
      <c r="B75" s="49">
        <v>1</v>
      </c>
      <c r="C75" s="50">
        <f>B61*C64*C65*C66</f>
        <v>58.817464992000005</v>
      </c>
      <c r="D75" s="49">
        <v>0.8</v>
      </c>
      <c r="E75" s="50">
        <f>C75*D75</f>
        <v>47.053971993600008</v>
      </c>
      <c r="F75" s="49">
        <v>0.2</v>
      </c>
      <c r="G75" s="50">
        <f>F75*C75</f>
        <v>11.763492998400002</v>
      </c>
      <c r="H75" s="7"/>
    </row>
    <row r="76" spans="1:8" x14ac:dyDescent="0.25">
      <c r="A76" s="48" t="s">
        <v>78</v>
      </c>
      <c r="B76" s="49">
        <v>1</v>
      </c>
      <c r="C76" s="51">
        <f>C61*C64*C65*C66</f>
        <v>35.746660224000003</v>
      </c>
      <c r="D76" s="52">
        <v>0.3</v>
      </c>
      <c r="E76" s="50">
        <f t="shared" ref="E76:E80" si="1">C76*D76</f>
        <v>10.7239980672</v>
      </c>
      <c r="F76" s="49">
        <v>0.7</v>
      </c>
      <c r="G76" s="50">
        <f>F76*C76</f>
        <v>25.022662156799999</v>
      </c>
      <c r="H76" s="7"/>
    </row>
    <row r="77" spans="1:8" x14ac:dyDescent="0.25">
      <c r="A77" s="48" t="s">
        <v>79</v>
      </c>
      <c r="B77" s="49">
        <v>1</v>
      </c>
      <c r="C77" s="51">
        <f>D61*C64*C65*C66</f>
        <v>71.945422559999997</v>
      </c>
      <c r="D77" s="52">
        <v>0.5</v>
      </c>
      <c r="E77" s="50">
        <f t="shared" si="1"/>
        <v>35.972711279999999</v>
      </c>
      <c r="F77" s="49">
        <v>0.5</v>
      </c>
      <c r="G77" s="50">
        <f>F77*C77</f>
        <v>35.972711279999999</v>
      </c>
      <c r="H77" s="7"/>
    </row>
    <row r="78" spans="1:8" x14ac:dyDescent="0.25">
      <c r="A78" s="48" t="s">
        <v>80</v>
      </c>
      <c r="B78" s="49">
        <v>1</v>
      </c>
      <c r="C78" s="51">
        <f>E61*C64*C65*C66</f>
        <v>172.18971792000005</v>
      </c>
      <c r="D78" s="52">
        <v>0.45</v>
      </c>
      <c r="E78" s="50">
        <f t="shared" si="1"/>
        <v>77.485373064000029</v>
      </c>
      <c r="F78" s="49">
        <v>0.55000000000000004</v>
      </c>
      <c r="G78" s="50">
        <f t="shared" ref="G78:G80" si="2">F78*C78</f>
        <v>94.704344856000034</v>
      </c>
      <c r="H78" s="7"/>
    </row>
    <row r="79" spans="1:8" x14ac:dyDescent="0.25">
      <c r="A79" s="53" t="s">
        <v>81</v>
      </c>
      <c r="B79" s="49">
        <v>1</v>
      </c>
      <c r="C79" s="50">
        <f>F61*C64*C65*C66</f>
        <v>193.40112528000006</v>
      </c>
      <c r="D79" s="49">
        <v>0.9</v>
      </c>
      <c r="E79" s="50">
        <f t="shared" si="1"/>
        <v>174.06101275200007</v>
      </c>
      <c r="F79" s="49">
        <v>0.1</v>
      </c>
      <c r="G79" s="50">
        <f t="shared" si="2"/>
        <v>19.340112528000006</v>
      </c>
      <c r="H79" s="7"/>
    </row>
    <row r="80" spans="1:8" x14ac:dyDescent="0.25">
      <c r="A80" s="48" t="s">
        <v>82</v>
      </c>
      <c r="B80" s="49">
        <v>1</v>
      </c>
      <c r="C80" s="51">
        <f>G61*C64*C65*C66</f>
        <v>235.87492896000001</v>
      </c>
      <c r="D80" s="52">
        <v>0.15</v>
      </c>
      <c r="E80" s="50">
        <f t="shared" si="1"/>
        <v>35.381239344000001</v>
      </c>
      <c r="F80" s="52">
        <v>0.85</v>
      </c>
      <c r="G80" s="50">
        <f t="shared" si="2"/>
        <v>200.49368961600001</v>
      </c>
      <c r="H80" s="7"/>
    </row>
    <row r="81" spans="1:8" ht="32.25" customHeight="1" x14ac:dyDescent="0.25">
      <c r="A81" s="85" t="s">
        <v>83</v>
      </c>
      <c r="B81" s="86"/>
      <c r="C81" s="54">
        <f>SUM(C75:C80)</f>
        <v>767.97531993600012</v>
      </c>
      <c r="D81" s="54"/>
      <c r="E81" s="54">
        <f>SUM(E75:E80)</f>
        <v>380.67830650080009</v>
      </c>
      <c r="F81" s="54"/>
      <c r="G81" s="54">
        <f>SUM(G75:G80)</f>
        <v>387.29701343520003</v>
      </c>
      <c r="H81" s="55"/>
    </row>
    <row r="82" spans="1:8" ht="32.25" customHeight="1" x14ac:dyDescent="0.25">
      <c r="A82" s="85" t="s">
        <v>84</v>
      </c>
      <c r="B82" s="86"/>
      <c r="C82" s="56">
        <f>E82+G82</f>
        <v>3894</v>
      </c>
      <c r="D82" s="57"/>
      <c r="E82" s="56">
        <f>ROUND(E81*F72,0)</f>
        <v>1930</v>
      </c>
      <c r="F82" s="57"/>
      <c r="G82" s="58">
        <f>ROUND(F72*G81,0)</f>
        <v>1964</v>
      </c>
      <c r="H82" s="7"/>
    </row>
    <row r="83" spans="1:8" x14ac:dyDescent="0.25">
      <c r="A83" s="59"/>
      <c r="B83" s="60"/>
      <c r="C83" s="60"/>
      <c r="D83" s="60"/>
      <c r="E83" s="60"/>
      <c r="F83" s="60"/>
      <c r="G83" s="60"/>
      <c r="H83" s="7"/>
    </row>
    <row r="84" spans="1:8" x14ac:dyDescent="0.25">
      <c r="A84" s="7"/>
      <c r="B84" s="7"/>
      <c r="C84" s="7"/>
      <c r="D84" s="7"/>
      <c r="E84" s="20" t="s">
        <v>85</v>
      </c>
      <c r="F84" s="61">
        <f>ROUND(C82*1000,0)</f>
        <v>3894000</v>
      </c>
      <c r="G84" s="20" t="s">
        <v>34</v>
      </c>
      <c r="H84" s="7"/>
    </row>
    <row r="85" spans="1:8" x14ac:dyDescent="0.25">
      <c r="A85" s="7"/>
      <c r="B85" s="7"/>
      <c r="C85" s="7"/>
      <c r="D85" s="7"/>
      <c r="E85" s="21"/>
      <c r="F85" s="7"/>
      <c r="G85" s="7"/>
      <c r="H85" s="20"/>
    </row>
    <row r="86" spans="1:8" x14ac:dyDescent="0.25">
      <c r="A86" s="84" t="s">
        <v>86</v>
      </c>
      <c r="B86" s="84"/>
      <c r="C86" s="84"/>
      <c r="D86" s="84"/>
      <c r="E86" s="84"/>
      <c r="F86" s="81">
        <f>F84+F37</f>
        <v>4420933</v>
      </c>
      <c r="G86" s="79" t="s">
        <v>94</v>
      </c>
      <c r="H86" s="15"/>
    </row>
    <row r="87" spans="1:8" x14ac:dyDescent="0.25">
      <c r="A87" s="83" t="s">
        <v>97</v>
      </c>
      <c r="B87" s="83"/>
      <c r="C87" s="83"/>
      <c r="D87" s="83"/>
      <c r="E87" s="83"/>
      <c r="F87" s="81">
        <v>1</v>
      </c>
      <c r="G87" s="20"/>
      <c r="H87" s="15"/>
    </row>
    <row r="88" spans="1:8" x14ac:dyDescent="0.25">
      <c r="A88" s="20"/>
      <c r="B88" s="7"/>
      <c r="C88" s="7"/>
      <c r="D88" s="7"/>
      <c r="E88" s="80" t="s">
        <v>98</v>
      </c>
      <c r="F88" s="82">
        <f>F86*F87</f>
        <v>4420933</v>
      </c>
      <c r="G88" s="79" t="s">
        <v>94</v>
      </c>
      <c r="H88" s="15"/>
    </row>
    <row r="89" spans="1:8" x14ac:dyDescent="0.25">
      <c r="A89" s="20"/>
      <c r="B89" s="7"/>
      <c r="C89" s="7"/>
      <c r="D89" s="7"/>
      <c r="E89" s="20"/>
      <c r="F89" s="82">
        <f>F88*0.2</f>
        <v>884186.60000000009</v>
      </c>
      <c r="G89" s="79" t="s">
        <v>95</v>
      </c>
      <c r="H89" s="15"/>
    </row>
    <row r="90" spans="1:8" x14ac:dyDescent="0.25">
      <c r="A90" s="20"/>
      <c r="B90" s="7"/>
      <c r="C90" s="7"/>
      <c r="D90" s="7"/>
      <c r="E90" s="20"/>
      <c r="F90" s="82">
        <f>F88+F89</f>
        <v>5305119.5999999996</v>
      </c>
      <c r="G90" s="79" t="s">
        <v>96</v>
      </c>
      <c r="H90" s="15"/>
    </row>
    <row r="91" spans="1:8" ht="52.5" customHeight="1" x14ac:dyDescent="0.25">
      <c r="A91" s="62"/>
      <c r="B91" s="15"/>
      <c r="C91" s="6"/>
      <c r="D91" s="6"/>
      <c r="E91" s="6"/>
      <c r="F91" s="62"/>
      <c r="G91" s="63"/>
    </row>
    <row r="92" spans="1:8" s="65" customFormat="1" ht="14.45" customHeight="1" x14ac:dyDescent="0.25">
      <c r="A92" s="64" t="s">
        <v>87</v>
      </c>
      <c r="D92" s="64"/>
      <c r="G92" s="64" t="s">
        <v>3</v>
      </c>
    </row>
    <row r="93" spans="1:8" s="65" customFormat="1" ht="12" customHeight="1" x14ac:dyDescent="0.25">
      <c r="A93" s="66"/>
      <c r="D93" s="66"/>
      <c r="G93" s="66"/>
    </row>
    <row r="94" spans="1:8" s="65" customFormat="1" ht="19.149999999999999" customHeight="1" x14ac:dyDescent="0.25">
      <c r="A94" s="67" t="s">
        <v>88</v>
      </c>
      <c r="D94" s="64"/>
      <c r="G94" s="67" t="s">
        <v>4</v>
      </c>
    </row>
    <row r="95" spans="1:8" x14ac:dyDescent="0.25">
      <c r="A95" s="62"/>
      <c r="B95" s="15"/>
      <c r="C95" s="6"/>
      <c r="D95" s="6"/>
      <c r="E95" s="6"/>
      <c r="F95" s="62"/>
      <c r="G95" s="63"/>
    </row>
  </sheetData>
  <mergeCells count="35">
    <mergeCell ref="A50:H50"/>
    <mergeCell ref="A52:H52"/>
    <mergeCell ref="A54:H54"/>
    <mergeCell ref="A56:H56"/>
    <mergeCell ref="A59:H59"/>
    <mergeCell ref="B25:G25"/>
    <mergeCell ref="A26:H26"/>
    <mergeCell ref="B27:G27"/>
    <mergeCell ref="A28:G28"/>
    <mergeCell ref="A48:H48"/>
    <mergeCell ref="A36:E36"/>
    <mergeCell ref="A39:H39"/>
    <mergeCell ref="A44:H44"/>
    <mergeCell ref="A46:H46"/>
    <mergeCell ref="A18:H18"/>
    <mergeCell ref="A20:H20"/>
    <mergeCell ref="A21:H21"/>
    <mergeCell ref="B23:G23"/>
    <mergeCell ref="A24:H24"/>
    <mergeCell ref="A87:E87"/>
    <mergeCell ref="A86:E86"/>
    <mergeCell ref="A81:B81"/>
    <mergeCell ref="A82:B82"/>
    <mergeCell ref="B5:C5"/>
    <mergeCell ref="B6:C6"/>
    <mergeCell ref="B7:D7"/>
    <mergeCell ref="D64:H64"/>
    <mergeCell ref="D65:H65"/>
    <mergeCell ref="D67:H67"/>
    <mergeCell ref="A70:G70"/>
    <mergeCell ref="A72:E72"/>
    <mergeCell ref="A13:H13"/>
    <mergeCell ref="A14:H14"/>
    <mergeCell ref="A15:H15"/>
    <mergeCell ref="A17:H17"/>
  </mergeCells>
  <printOptions horizontalCentered="1"/>
  <pageMargins left="0.31496062992125984" right="0.11811023622047245" top="0.35433070866141736" bottom="0.35433070866141736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2</vt:lpstr>
      <vt:lpstr>'смета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Eremeeva Oksana</dc:creator>
  <cp:lastModifiedBy>Kudymova Yuliya</cp:lastModifiedBy>
  <cp:lastPrinted>2022-10-17T02:47:46Z</cp:lastPrinted>
  <dcterms:created xsi:type="dcterms:W3CDTF">2021-02-16T08:05:17Z</dcterms:created>
  <dcterms:modified xsi:type="dcterms:W3CDTF">2022-11-22T04:51:43Z</dcterms:modified>
</cp:coreProperties>
</file>