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ta\ОКС\СМЕТЫ 2023\1 ДОГОВОРЫ 2023\2023 001-02-2023 от   .   .2023 ПИР АСИ\"/>
    </mc:Choice>
  </mc:AlternateContent>
  <bookViews>
    <workbookView xWindow="0" yWindow="0" windowWidth="28800" windowHeight="12300"/>
  </bookViews>
  <sheets>
    <sheet name="РДЦ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Заказчик">#REF!</definedName>
    <definedName name="ЗИП_Всего">'[10]Прайс лист'!#REF!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0">РДЦ!$A$1:$I$41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>#REF!</definedName>
    <definedName name="прапоалад">[44]топография!#REF!</definedName>
    <definedName name="приб">[45]сводная!$E$10</definedName>
    <definedName name="Прикладное_ПО">#REF!</definedName>
    <definedName name="прим">[41]СметаСводная!$C$7</definedName>
    <definedName name="про">#REF!</definedName>
    <definedName name="пробная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>#REF!</definedName>
    <definedName name="Работы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>#REF!</definedName>
    <definedName name="рпв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[52]свод!$A$7</definedName>
    <definedName name="ьь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леСи">[53]Коэфф1.!$E$7</definedName>
    <definedName name="ЭлеСи_1">#REF!</definedName>
    <definedName name="ЭЛСИ_Т">#REF!</definedName>
    <definedName name="эээ">[52]свод!$A$7</definedName>
    <definedName name="я">#REF!</definedName>
    <definedName name="Я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I32" i="1"/>
  <c r="H29" i="1" l="1"/>
  <c r="E29" i="1"/>
  <c r="F29" i="1"/>
  <c r="G29" i="1"/>
  <c r="D29" i="1"/>
  <c r="I27" i="1" l="1"/>
  <c r="I28" i="1" l="1"/>
  <c r="I26" i="1" l="1"/>
  <c r="I29" i="1" s="1"/>
  <c r="D31" i="1" l="1"/>
  <c r="F31" i="1"/>
  <c r="H31" i="1"/>
  <c r="G31" i="1"/>
  <c r="E31" i="1"/>
  <c r="I31" i="1" l="1"/>
</calcChain>
</file>

<file path=xl/sharedStrings.xml><?xml version="1.0" encoding="utf-8"?>
<sst xmlns="http://schemas.openxmlformats.org/spreadsheetml/2006/main" count="57" uniqueCount="51">
  <si>
    <t>Исходные данные:</t>
  </si>
  <si>
    <t>Наименование смет</t>
  </si>
  <si>
    <t>Ссылка на смету</t>
  </si>
  <si>
    <t>Всего</t>
  </si>
  <si>
    <t>ПП</t>
  </si>
  <si>
    <t>Инженерные изыскания</t>
  </si>
  <si>
    <t>РД</t>
  </si>
  <si>
    <t>Расчет договорной цены</t>
  </si>
  <si>
    <t>/____________________/</t>
  </si>
  <si>
    <t>(сметы и РДЦ проверены и согласованы)</t>
  </si>
  <si>
    <t>(должность)</t>
  </si>
  <si>
    <t>(подпись)</t>
  </si>
  <si>
    <t>(расшифровка)</t>
  </si>
  <si>
    <t>ООО "ЕвроСибЭнерго-Гидрогенерация"</t>
  </si>
  <si>
    <t>МП</t>
  </si>
  <si>
    <t>УТВЕРЖДАЮ:</t>
  </si>
  <si>
    <t>СОГЛАСОВАНО:</t>
  </si>
  <si>
    <t>Коэффициент конкурсного снижения</t>
  </si>
  <si>
    <t xml:space="preserve">ВСЕГО стоимость работ с учетом коэффициента конкурсного снижения </t>
  </si>
  <si>
    <t>НДС (20%):</t>
  </si>
  <si>
    <t>Всего с учетом НДС:</t>
  </si>
  <si>
    <t>Ю.Ю. Кудымова</t>
  </si>
  <si>
    <t>Инженер по ПСР 2 кат. ОКС  Братской ГЭС</t>
  </si>
  <si>
    <t>Д.Н. Пушечников</t>
  </si>
  <si>
    <t>Расчет № 1</t>
  </si>
  <si>
    <t>Начальник ОКС Братской ГЭС</t>
  </si>
  <si>
    <t>Итого начальная стоимость работ с прочими без НДС:</t>
  </si>
  <si>
    <t>Приложение № 5</t>
  </si>
  <si>
    <t>"______ " ___________2022 г.</t>
  </si>
  <si>
    <t>№ п/п</t>
  </si>
  <si>
    <t>Стоимость работ в руб.</t>
  </si>
  <si>
    <t xml:space="preserve"> ПД</t>
  </si>
  <si>
    <t xml:space="preserve"> на разработку проектной и рабочей документации по объекту:</t>
  </si>
  <si>
    <t>Составлен в ценах по состоянию на 3 кв 2022 г.</t>
  </si>
  <si>
    <t>Смета № 1</t>
  </si>
  <si>
    <t>Смета № 2</t>
  </si>
  <si>
    <t>Командировочные затраты</t>
  </si>
  <si>
    <t>Прочие расходы</t>
  </si>
  <si>
    <t>__________________</t>
  </si>
  <si>
    <t xml:space="preserve"> к  Договору от  "____" ____________ 2022г.   № 001/02/2023</t>
  </si>
  <si>
    <t>Директор филиала</t>
  </si>
  <si>
    <t>"Братская ГЭС"</t>
  </si>
  <si>
    <t>_________________ Е.В. Стрелков</t>
  </si>
  <si>
    <t>по объекту: "Техническое перевооружение АСИ бетонной плотины (ПИР)"</t>
  </si>
  <si>
    <r>
      <t xml:space="preserve">Основание: </t>
    </r>
    <r>
      <rPr>
        <sz val="11"/>
        <rFont val="Times New Roman"/>
        <family val="1"/>
        <charset val="204"/>
      </rPr>
      <t xml:space="preserve">Задание на разработку технического задания, проектной и рабочей документации, утвержденное 26.08.2022 г. заместителем директора по производству- главным инженером ООО "ЕвроСибЭнерго-Гидрогенерация" Ю.В. Дворянским </t>
    </r>
  </si>
  <si>
    <t xml:space="preserve">Сборники базовых цен:  СБЦП 22 "АСУТП (2016)", расчеты                                               </t>
  </si>
  <si>
    <t>Индекс на проектные работы:  3кв 2022 г -  к ценам 2001 г- К=5,07</t>
  </si>
  <si>
    <t>Индекс на изыскательские работы: -</t>
  </si>
  <si>
    <t>Индекс на экспертизу ПД: -</t>
  </si>
  <si>
    <t>Предпроектное обследование, разработка и обоснование основных технических решений</t>
  </si>
  <si>
    <t>Разработка ТЗ, ПД и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</si>
</sst>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u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7" fillId="0" borderId="0"/>
    <xf numFmtId="165" fontId="1" fillId="0" borderId="0" applyFont="0" applyFill="0" applyBorder="0" applyAlignment="0" applyProtection="0"/>
    <xf numFmtId="0" fontId="25" fillId="0" borderId="0"/>
  </cellStyleXfs>
  <cellXfs count="92">
    <xf numFmtId="0" fontId="0" fillId="0" borderId="0" xfId="0"/>
    <xf numFmtId="0" fontId="2" fillId="0" borderId="0" xfId="1" applyFont="1" applyFill="1"/>
    <xf numFmtId="0" fontId="1" fillId="0" borderId="0" xfId="1" applyFill="1"/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/>
    <xf numFmtId="0" fontId="5" fillId="0" borderId="0" xfId="1" applyFont="1" applyFill="1" applyBorder="1" applyAlignment="1"/>
    <xf numFmtId="0" fontId="8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9" fillId="0" borderId="0" xfId="1" applyFont="1" applyFill="1"/>
    <xf numFmtId="3" fontId="9" fillId="0" borderId="0" xfId="1" applyNumberFormat="1" applyFont="1" applyFill="1" applyAlignment="1">
      <alignment horizontal="center" vertical="center" wrapText="1"/>
    </xf>
    <xf numFmtId="3" fontId="10" fillId="0" borderId="0" xfId="1" applyNumberFormat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3" fontId="10" fillId="0" borderId="0" xfId="1" applyNumberFormat="1" applyFont="1" applyFill="1" applyAlignment="1">
      <alignment horizontal="center"/>
    </xf>
    <xf numFmtId="3" fontId="9" fillId="0" borderId="0" xfId="1" applyNumberFormat="1" applyFont="1" applyFill="1" applyAlignment="1">
      <alignment horizontal="center"/>
    </xf>
    <xf numFmtId="0" fontId="1" fillId="0" borderId="0" xfId="1" applyFont="1" applyAlignment="1"/>
    <xf numFmtId="0" fontId="14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5" fillId="0" borderId="1" xfId="0" applyFont="1" applyFill="1" applyBorder="1" applyAlignment="1"/>
    <xf numFmtId="0" fontId="7" fillId="0" borderId="0" xfId="1" applyFont="1" applyFill="1"/>
    <xf numFmtId="0" fontId="16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2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14" fillId="3" borderId="0" xfId="0" applyFont="1" applyFill="1" applyAlignment="1">
      <alignment vertical="center"/>
    </xf>
    <xf numFmtId="0" fontId="8" fillId="0" borderId="3" xfId="1" applyFont="1" applyFill="1" applyBorder="1" applyAlignment="1">
      <alignment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164" fontId="19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/>
    <xf numFmtId="0" fontId="4" fillId="0" borderId="0" xfId="0" applyFont="1" applyFill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3" fontId="20" fillId="0" borderId="0" xfId="0" applyNumberFormat="1" applyFont="1" applyAlignment="1">
      <alignment horizontal="center"/>
    </xf>
    <xf numFmtId="3" fontId="2" fillId="0" borderId="0" xfId="1" applyNumberFormat="1" applyFont="1" applyFill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1" applyFont="1" applyAlignment="1"/>
    <xf numFmtId="3" fontId="21" fillId="0" borderId="0" xfId="0" applyNumberFormat="1" applyFont="1" applyAlignment="1">
      <alignment horizontal="center" vertical="top" wrapText="1"/>
    </xf>
    <xf numFmtId="0" fontId="4" fillId="0" borderId="0" xfId="1" applyFont="1" applyFill="1" applyBorder="1" applyAlignment="1">
      <alignment vertical="center"/>
    </xf>
    <xf numFmtId="3" fontId="2" fillId="0" borderId="0" xfId="1" applyNumberFormat="1" applyFont="1" applyFill="1" applyAlignment="1">
      <alignment horizontal="left"/>
    </xf>
    <xf numFmtId="3" fontId="2" fillId="0" borderId="0" xfId="1" applyNumberFormat="1" applyFont="1" applyFill="1" applyAlignment="1">
      <alignment horizontal="left" vertical="center"/>
    </xf>
    <xf numFmtId="0" fontId="2" fillId="0" borderId="0" xfId="1" applyFont="1" applyFill="1" applyAlignment="1"/>
    <xf numFmtId="3" fontId="2" fillId="0" borderId="0" xfId="1" applyNumberFormat="1" applyFont="1" applyFill="1" applyAlignment="1">
      <alignment horizontal="center" vertical="center"/>
    </xf>
    <xf numFmtId="0" fontId="2" fillId="0" borderId="0" xfId="0" applyFont="1" applyBorder="1" applyAlignment="1"/>
    <xf numFmtId="3" fontId="20" fillId="0" borderId="0" xfId="0" applyNumberFormat="1" applyFont="1" applyBorder="1" applyAlignment="1">
      <alignment horizontal="center"/>
    </xf>
    <xf numFmtId="3" fontId="20" fillId="0" borderId="1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left" vertical="center"/>
    </xf>
    <xf numFmtId="3" fontId="21" fillId="0" borderId="0" xfId="0" applyNumberFormat="1" applyFont="1" applyAlignment="1">
      <alignment horizontal="left" vertical="top" wrapText="1"/>
    </xf>
    <xf numFmtId="3" fontId="20" fillId="0" borderId="0" xfId="0" applyNumberFormat="1" applyFont="1" applyAlignment="1">
      <alignment horizontal="center" vertical="top" wrapText="1"/>
    </xf>
    <xf numFmtId="3" fontId="20" fillId="0" borderId="0" xfId="0" applyNumberFormat="1" applyFont="1" applyAlignment="1">
      <alignment horizontal="center" vertical="center" wrapText="1"/>
    </xf>
    <xf numFmtId="0" fontId="5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4" fillId="0" borderId="0" xfId="4" applyFont="1" applyAlignment="1">
      <alignment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center" vertical="center"/>
    </xf>
    <xf numFmtId="0" fontId="23" fillId="0" borderId="0" xfId="4" applyFont="1" applyBorder="1" applyAlignment="1">
      <alignment vertical="center"/>
    </xf>
    <xf numFmtId="0" fontId="26" fillId="0" borderId="0" xfId="4" applyFont="1" applyAlignment="1">
      <alignment horizontal="left" vertical="center"/>
    </xf>
    <xf numFmtId="0" fontId="13" fillId="0" borderId="0" xfId="4" applyFont="1" applyBorder="1" applyAlignment="1">
      <alignment horizontal="left" vertical="center"/>
    </xf>
    <xf numFmtId="0" fontId="13" fillId="0" borderId="0" xfId="4" applyFont="1" applyBorder="1" applyAlignment="1">
      <alignment horizontal="center" vertical="center"/>
    </xf>
    <xf numFmtId="0" fontId="13" fillId="0" borderId="0" xfId="4" applyFont="1" applyBorder="1" applyAlignment="1">
      <alignment vertical="center"/>
    </xf>
    <xf numFmtId="0" fontId="27" fillId="0" borderId="0" xfId="4" applyFont="1" applyBorder="1" applyAlignment="1">
      <alignment horizontal="left" vertical="center"/>
    </xf>
    <xf numFmtId="0" fontId="23" fillId="0" borderId="2" xfId="4" applyFont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0" fontId="13" fillId="0" borderId="2" xfId="4" applyFont="1" applyFill="1" applyBorder="1" applyAlignment="1">
      <alignment vertical="center" wrapText="1"/>
    </xf>
    <xf numFmtId="4" fontId="13" fillId="0" borderId="2" xfId="4" applyNumberFormat="1" applyFont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2" fontId="14" fillId="0" borderId="0" xfId="0" applyNumberFormat="1" applyFont="1" applyAlignment="1">
      <alignment vertical="center"/>
    </xf>
    <xf numFmtId="2" fontId="18" fillId="2" borderId="2" xfId="0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left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4" fontId="13" fillId="2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3" fontId="21" fillId="0" borderId="4" xfId="0" applyNumberFormat="1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 wrapText="1"/>
    </xf>
    <xf numFmtId="0" fontId="6" fillId="0" borderId="0" xfId="1" applyFont="1" applyFill="1" applyAlignment="1">
      <alignment horizontal="center" vertical="center"/>
    </xf>
    <xf numFmtId="0" fontId="22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23" fillId="0" borderId="0" xfId="4" applyFont="1" applyBorder="1" applyAlignment="1">
      <alignment horizontal="left" vertical="center" wrapText="1"/>
    </xf>
    <xf numFmtId="0" fontId="23" fillId="0" borderId="2" xfId="4" applyFont="1" applyBorder="1" applyAlignment="1">
      <alignment horizontal="center" vertical="center" wrapText="1"/>
    </xf>
    <xf numFmtId="0" fontId="23" fillId="0" borderId="5" xfId="4" applyFont="1" applyBorder="1" applyAlignment="1">
      <alignment horizontal="center" vertical="center" wrapText="1"/>
    </xf>
    <xf numFmtId="0" fontId="23" fillId="0" borderId="6" xfId="4" applyFont="1" applyBorder="1" applyAlignment="1">
      <alignment horizontal="center" vertical="center" wrapText="1"/>
    </xf>
    <xf numFmtId="0" fontId="13" fillId="0" borderId="0" xfId="4" applyFont="1" applyBorder="1" applyAlignment="1">
      <alignment horizontal="left" vertical="top" wrapText="1"/>
    </xf>
  </cellXfs>
  <cellStyles count="5">
    <cellStyle name="Обычный" xfId="0" builtinId="0"/>
    <cellStyle name="Обычный 13" xfId="4"/>
    <cellStyle name="Обычный 2 3" xfId="2"/>
    <cellStyle name="Обычный 4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="91" zoomScaleNormal="100" zoomScaleSheetLayoutView="91" workbookViewId="0">
      <selection activeCell="I34" sqref="I34"/>
    </sheetView>
  </sheetViews>
  <sheetFormatPr defaultRowHeight="15" x14ac:dyDescent="0.25"/>
  <cols>
    <col min="2" max="2" width="66.28515625" customWidth="1"/>
    <col min="3" max="3" width="17.140625" customWidth="1"/>
    <col min="4" max="4" width="17.42578125" customWidth="1"/>
    <col min="5" max="5" width="15.42578125" customWidth="1"/>
    <col min="6" max="6" width="16.42578125" customWidth="1"/>
    <col min="7" max="7" width="17.85546875" customWidth="1"/>
    <col min="8" max="8" width="16.28515625" customWidth="1"/>
    <col min="9" max="9" width="16.7109375" customWidth="1"/>
    <col min="13" max="13" width="11.85546875" bestFit="1" customWidth="1"/>
  </cols>
  <sheetData>
    <row r="1" spans="1:9" ht="15.75" x14ac:dyDescent="0.25">
      <c r="H1" s="81" t="s">
        <v>27</v>
      </c>
      <c r="I1" s="81"/>
    </row>
    <row r="2" spans="1:9" ht="15.75" x14ac:dyDescent="0.25">
      <c r="H2" s="61"/>
      <c r="I2" s="17" t="s">
        <v>39</v>
      </c>
    </row>
    <row r="3" spans="1:9" ht="15.75" x14ac:dyDescent="0.25">
      <c r="H3" s="16"/>
      <c r="I3" s="17"/>
    </row>
    <row r="4" spans="1:9" ht="15.75" x14ac:dyDescent="0.25">
      <c r="A4" s="1"/>
      <c r="B4" s="23" t="s">
        <v>16</v>
      </c>
      <c r="C4" s="2"/>
      <c r="D4" s="2"/>
      <c r="E4" s="3"/>
      <c r="F4" s="3"/>
      <c r="G4" s="22" t="s">
        <v>15</v>
      </c>
      <c r="H4" s="3"/>
      <c r="I4" s="1"/>
    </row>
    <row r="5" spans="1:9" ht="23.25" customHeight="1" x14ac:dyDescent="0.3">
      <c r="A5" s="1"/>
      <c r="B5" s="55"/>
      <c r="C5" s="20"/>
      <c r="D5" s="20"/>
      <c r="E5" s="5"/>
      <c r="F5" s="5"/>
      <c r="G5" s="55" t="s">
        <v>40</v>
      </c>
      <c r="H5" s="5"/>
      <c r="I5" s="19"/>
    </row>
    <row r="6" spans="1:9" ht="22.5" customHeight="1" x14ac:dyDescent="0.3">
      <c r="A6" s="1"/>
      <c r="B6" s="55"/>
      <c r="C6" s="20"/>
      <c r="D6" s="20"/>
      <c r="E6" s="5"/>
      <c r="F6" s="5"/>
      <c r="G6" s="55" t="s">
        <v>13</v>
      </c>
      <c r="H6" s="5"/>
      <c r="I6" s="19"/>
    </row>
    <row r="7" spans="1:9" ht="22.5" customHeight="1" x14ac:dyDescent="0.3">
      <c r="A7" s="1"/>
      <c r="B7" s="56"/>
      <c r="C7" s="20"/>
      <c r="D7" s="20"/>
      <c r="E7" s="5"/>
      <c r="F7" s="5"/>
      <c r="G7" s="55" t="s">
        <v>41</v>
      </c>
      <c r="H7" s="5"/>
      <c r="I7" s="19"/>
    </row>
    <row r="8" spans="1:9" ht="23.25" customHeight="1" x14ac:dyDescent="0.3">
      <c r="A8" s="1"/>
      <c r="B8" s="56" t="s">
        <v>38</v>
      </c>
      <c r="C8" s="2"/>
      <c r="D8" s="2"/>
      <c r="E8" s="4"/>
      <c r="F8" s="4"/>
      <c r="G8" s="5" t="s">
        <v>42</v>
      </c>
      <c r="H8" s="4"/>
      <c r="I8" s="1"/>
    </row>
    <row r="9" spans="1:9" ht="24" customHeight="1" x14ac:dyDescent="0.3">
      <c r="A9" s="1"/>
      <c r="B9" s="5" t="s">
        <v>28</v>
      </c>
      <c r="C9" s="2"/>
      <c r="D9" s="2"/>
      <c r="E9" s="4"/>
      <c r="F9" s="4"/>
      <c r="G9" s="5" t="s">
        <v>28</v>
      </c>
      <c r="H9" s="4"/>
      <c r="I9" s="1"/>
    </row>
    <row r="10" spans="1:9" ht="15.75" x14ac:dyDescent="0.25">
      <c r="A10" s="21" t="s">
        <v>14</v>
      </c>
      <c r="B10" s="1"/>
      <c r="C10" s="1"/>
      <c r="D10" s="1"/>
      <c r="E10" s="1"/>
      <c r="F10" s="21" t="s">
        <v>14</v>
      </c>
      <c r="G10" s="1"/>
      <c r="H10" s="1"/>
      <c r="I10" s="1"/>
    </row>
    <row r="11" spans="1:9" ht="20.25" x14ac:dyDescent="0.25">
      <c r="A11" s="84" t="s">
        <v>7</v>
      </c>
      <c r="B11" s="84"/>
      <c r="C11" s="84"/>
      <c r="D11" s="84"/>
      <c r="E11" s="84"/>
      <c r="F11" s="84"/>
      <c r="G11" s="84"/>
      <c r="H11" s="84"/>
      <c r="I11" s="84"/>
    </row>
    <row r="12" spans="1:9" ht="23.25" customHeight="1" x14ac:dyDescent="0.25">
      <c r="A12" s="85" t="s">
        <v>32</v>
      </c>
      <c r="B12" s="85"/>
      <c r="C12" s="85"/>
      <c r="D12" s="85"/>
      <c r="E12" s="85"/>
      <c r="F12" s="85"/>
      <c r="G12" s="85"/>
      <c r="H12" s="85"/>
      <c r="I12" s="85"/>
    </row>
    <row r="13" spans="1:9" ht="38.25" customHeight="1" x14ac:dyDescent="0.25">
      <c r="A13" s="6"/>
      <c r="B13" s="86" t="s">
        <v>43</v>
      </c>
      <c r="C13" s="86"/>
      <c r="D13" s="86"/>
      <c r="E13" s="86"/>
      <c r="F13" s="86"/>
      <c r="G13" s="86"/>
      <c r="H13" s="86"/>
      <c r="I13" s="6"/>
    </row>
    <row r="14" spans="1:9" ht="15.75" x14ac:dyDescent="0.25">
      <c r="A14" s="7"/>
      <c r="B14" s="7"/>
      <c r="C14" s="7"/>
      <c r="D14" s="7"/>
      <c r="E14" s="7"/>
      <c r="F14" s="7"/>
      <c r="G14" s="7"/>
      <c r="H14" s="7"/>
      <c r="I14" s="7"/>
    </row>
    <row r="15" spans="1:9" s="62" customFormat="1" ht="30.75" customHeight="1" x14ac:dyDescent="0.25">
      <c r="A15" s="87" t="s">
        <v>44</v>
      </c>
      <c r="B15" s="87"/>
      <c r="C15" s="87"/>
      <c r="D15" s="87"/>
      <c r="E15" s="87"/>
      <c r="F15" s="87"/>
      <c r="G15" s="87"/>
      <c r="H15" s="87"/>
      <c r="I15" s="87"/>
    </row>
    <row r="16" spans="1:9" s="62" customFormat="1" ht="8.25" customHeight="1" x14ac:dyDescent="0.25">
      <c r="A16" s="63"/>
      <c r="B16" s="64"/>
      <c r="C16" s="65"/>
      <c r="D16" s="64"/>
      <c r="E16" s="64"/>
      <c r="F16" s="64"/>
      <c r="G16" s="64"/>
      <c r="H16" s="64"/>
      <c r="I16" s="64"/>
    </row>
    <row r="17" spans="1:13" s="62" customFormat="1" ht="14.25" x14ac:dyDescent="0.25">
      <c r="A17" s="66" t="s">
        <v>0</v>
      </c>
      <c r="B17" s="64"/>
      <c r="C17" s="65"/>
      <c r="D17" s="64"/>
      <c r="E17" s="64"/>
      <c r="F17" s="64"/>
      <c r="G17" s="64"/>
      <c r="H17" s="64"/>
      <c r="I17" s="64"/>
    </row>
    <row r="18" spans="1:13" s="62" customFormat="1" ht="17.25" customHeight="1" x14ac:dyDescent="0.25">
      <c r="A18" s="91" t="s">
        <v>45</v>
      </c>
      <c r="B18" s="91"/>
      <c r="C18" s="91"/>
      <c r="D18" s="91"/>
      <c r="E18" s="91"/>
      <c r="F18" s="91"/>
      <c r="G18" s="91"/>
      <c r="H18" s="91"/>
      <c r="I18" s="91"/>
    </row>
    <row r="19" spans="1:13" s="62" customFormat="1" x14ac:dyDescent="0.25">
      <c r="A19" s="67" t="s">
        <v>46</v>
      </c>
      <c r="B19" s="68"/>
      <c r="C19" s="69"/>
      <c r="D19" s="68"/>
      <c r="E19" s="68"/>
      <c r="F19" s="68"/>
      <c r="G19" s="68"/>
      <c r="H19" s="68"/>
      <c r="I19" s="68"/>
    </row>
    <row r="20" spans="1:13" s="62" customFormat="1" x14ac:dyDescent="0.25">
      <c r="A20" s="67" t="s">
        <v>47</v>
      </c>
      <c r="B20" s="68"/>
      <c r="C20" s="69"/>
      <c r="D20" s="68"/>
      <c r="E20" s="68"/>
      <c r="F20" s="68"/>
      <c r="G20" s="68"/>
      <c r="H20" s="68"/>
      <c r="I20" s="68"/>
    </row>
    <row r="21" spans="1:13" s="62" customFormat="1" x14ac:dyDescent="0.25">
      <c r="A21" s="67" t="s">
        <v>48</v>
      </c>
      <c r="B21" s="68"/>
      <c r="C21" s="69"/>
      <c r="D21" s="68"/>
      <c r="E21" s="68"/>
      <c r="F21" s="68"/>
      <c r="G21" s="68"/>
      <c r="H21" s="68"/>
      <c r="I21" s="68"/>
    </row>
    <row r="22" spans="1:13" s="62" customFormat="1" ht="21" customHeight="1" x14ac:dyDescent="0.25">
      <c r="A22" s="70" t="s">
        <v>33</v>
      </c>
      <c r="B22" s="64"/>
      <c r="C22" s="65"/>
      <c r="D22" s="64"/>
      <c r="E22" s="64"/>
      <c r="F22" s="64"/>
      <c r="G22" s="64"/>
      <c r="H22" s="64"/>
      <c r="I22" s="64"/>
    </row>
    <row r="23" spans="1:13" s="62" customFormat="1" ht="28.5" customHeight="1" x14ac:dyDescent="0.25">
      <c r="A23" s="88" t="s">
        <v>29</v>
      </c>
      <c r="B23" s="88" t="s">
        <v>1</v>
      </c>
      <c r="C23" s="88" t="s">
        <v>2</v>
      </c>
      <c r="D23" s="88" t="s">
        <v>30</v>
      </c>
      <c r="E23" s="88"/>
      <c r="F23" s="88"/>
      <c r="G23" s="88"/>
      <c r="H23" s="88"/>
      <c r="I23" s="89" t="s">
        <v>3</v>
      </c>
    </row>
    <row r="24" spans="1:13" s="62" customFormat="1" ht="33" customHeight="1" x14ac:dyDescent="0.25">
      <c r="A24" s="88"/>
      <c r="B24" s="88"/>
      <c r="C24" s="88"/>
      <c r="D24" s="71" t="s">
        <v>4</v>
      </c>
      <c r="E24" s="71" t="s">
        <v>5</v>
      </c>
      <c r="F24" s="71" t="s">
        <v>31</v>
      </c>
      <c r="G24" s="71" t="s">
        <v>6</v>
      </c>
      <c r="H24" s="71" t="s">
        <v>37</v>
      </c>
      <c r="I24" s="90"/>
    </row>
    <row r="25" spans="1:13" s="62" customFormat="1" ht="14.25" x14ac:dyDescent="0.25">
      <c r="A25" s="71">
        <v>1</v>
      </c>
      <c r="B25" s="71">
        <v>2</v>
      </c>
      <c r="C25" s="71">
        <v>4</v>
      </c>
      <c r="D25" s="71">
        <v>5</v>
      </c>
      <c r="E25" s="71">
        <v>6</v>
      </c>
      <c r="F25" s="71">
        <v>7</v>
      </c>
      <c r="G25" s="71">
        <v>8</v>
      </c>
      <c r="H25" s="71">
        <v>9</v>
      </c>
      <c r="I25" s="71">
        <v>10</v>
      </c>
    </row>
    <row r="26" spans="1:13" s="62" customFormat="1" ht="33" customHeight="1" x14ac:dyDescent="0.25">
      <c r="A26" s="72">
        <v>1</v>
      </c>
      <c r="B26" s="78" t="s">
        <v>49</v>
      </c>
      <c r="C26" s="79" t="s">
        <v>34</v>
      </c>
      <c r="D26" s="74">
        <v>445097</v>
      </c>
      <c r="E26" s="74"/>
      <c r="F26" s="74"/>
      <c r="G26" s="74"/>
      <c r="H26" s="74"/>
      <c r="I26" s="74">
        <f>ROUND(D26+F26+G26,0)</f>
        <v>445097</v>
      </c>
    </row>
    <row r="27" spans="1:13" ht="33" customHeight="1" x14ac:dyDescent="0.25">
      <c r="A27" s="72">
        <v>2</v>
      </c>
      <c r="B27" s="78" t="s">
        <v>50</v>
      </c>
      <c r="C27" s="79" t="s">
        <v>35</v>
      </c>
      <c r="D27" s="75"/>
      <c r="E27" s="75"/>
      <c r="F27" s="74">
        <v>2456933</v>
      </c>
      <c r="G27" s="74">
        <v>1964000</v>
      </c>
      <c r="H27" s="75"/>
      <c r="I27" s="74">
        <f>F27+G27</f>
        <v>4420933</v>
      </c>
    </row>
    <row r="28" spans="1:13" s="62" customFormat="1" ht="33" customHeight="1" x14ac:dyDescent="0.25">
      <c r="A28" s="72">
        <v>3</v>
      </c>
      <c r="B28" s="73" t="s">
        <v>36</v>
      </c>
      <c r="C28" s="72" t="s">
        <v>24</v>
      </c>
      <c r="D28" s="74"/>
      <c r="E28" s="74"/>
      <c r="F28" s="74"/>
      <c r="G28" s="74"/>
      <c r="H28" s="80">
        <v>57458</v>
      </c>
      <c r="I28" s="74">
        <f>H28</f>
        <v>57458</v>
      </c>
    </row>
    <row r="29" spans="1:13" ht="15.75" x14ac:dyDescent="0.25">
      <c r="A29" s="25"/>
      <c r="B29" s="25" t="s">
        <v>26</v>
      </c>
      <c r="C29" s="26"/>
      <c r="D29" s="75">
        <f>D26+D27+D28</f>
        <v>445097</v>
      </c>
      <c r="E29" s="75">
        <f t="shared" ref="E29:I29" si="0">E26+E27+E28</f>
        <v>0</v>
      </c>
      <c r="F29" s="75">
        <f t="shared" si="0"/>
        <v>2456933</v>
      </c>
      <c r="G29" s="75">
        <f t="shared" si="0"/>
        <v>1964000</v>
      </c>
      <c r="H29" s="75">
        <f t="shared" si="0"/>
        <v>57458</v>
      </c>
      <c r="I29" s="75">
        <f t="shared" si="0"/>
        <v>4923488</v>
      </c>
    </row>
    <row r="30" spans="1:13" s="24" customFormat="1" ht="15.75" x14ac:dyDescent="0.25">
      <c r="A30" s="27"/>
      <c r="B30" s="28" t="s">
        <v>17</v>
      </c>
      <c r="C30" s="77">
        <v>1</v>
      </c>
      <c r="D30" s="57"/>
      <c r="E30" s="57"/>
      <c r="F30" s="57"/>
      <c r="G30" s="57"/>
      <c r="H30" s="58"/>
      <c r="I30" s="58"/>
    </row>
    <row r="31" spans="1:13" s="16" customFormat="1" ht="31.5" x14ac:dyDescent="0.25">
      <c r="A31" s="29"/>
      <c r="B31" s="30" t="s">
        <v>18</v>
      </c>
      <c r="C31" s="31"/>
      <c r="D31" s="57">
        <f>D29*C30</f>
        <v>445097</v>
      </c>
      <c r="E31" s="57">
        <f>E29*C30</f>
        <v>0</v>
      </c>
      <c r="F31" s="57">
        <f>C30*F29</f>
        <v>2456933</v>
      </c>
      <c r="G31" s="57">
        <f>G29*C30</f>
        <v>1964000</v>
      </c>
      <c r="H31" s="57">
        <f>H29*C30</f>
        <v>57458</v>
      </c>
      <c r="I31" s="58">
        <f>D31+E31+F31+G31+H31</f>
        <v>4923488</v>
      </c>
      <c r="M31" s="76"/>
    </row>
    <row r="32" spans="1:13" s="16" customFormat="1" ht="21" customHeight="1" x14ac:dyDescent="0.25">
      <c r="A32" s="32"/>
      <c r="B32" s="33" t="s">
        <v>19</v>
      </c>
      <c r="C32" s="33"/>
      <c r="D32" s="59"/>
      <c r="E32" s="59"/>
      <c r="F32" s="59"/>
      <c r="G32" s="59"/>
      <c r="H32" s="59"/>
      <c r="I32" s="60">
        <f>I31*0.2</f>
        <v>984697.60000000009</v>
      </c>
    </row>
    <row r="33" spans="1:9" s="16" customFormat="1" ht="25.5" customHeight="1" x14ac:dyDescent="0.25">
      <c r="A33" s="32"/>
      <c r="B33" s="34" t="s">
        <v>20</v>
      </c>
      <c r="C33" s="33"/>
      <c r="D33" s="59"/>
      <c r="E33" s="59"/>
      <c r="F33" s="59"/>
      <c r="G33" s="59"/>
      <c r="H33" s="59"/>
      <c r="I33" s="57">
        <f>I31+I32</f>
        <v>5908185.5999999996</v>
      </c>
    </row>
    <row r="34" spans="1:9" x14ac:dyDescent="0.25">
      <c r="A34" s="8"/>
      <c r="B34" s="8"/>
      <c r="C34" s="9"/>
      <c r="D34" s="9"/>
      <c r="E34" s="9"/>
      <c r="F34" s="9"/>
      <c r="G34" s="9"/>
      <c r="H34" s="9"/>
      <c r="I34" s="9"/>
    </row>
    <row r="35" spans="1:9" ht="17.25" x14ac:dyDescent="0.25">
      <c r="A35" s="10"/>
      <c r="B35" s="11"/>
      <c r="C35" s="12"/>
      <c r="D35" s="10"/>
      <c r="E35" s="13"/>
      <c r="F35" s="14"/>
      <c r="G35" s="14"/>
      <c r="H35" s="14"/>
      <c r="I35" s="15"/>
    </row>
    <row r="36" spans="1:9" s="35" customFormat="1" ht="15.75" x14ac:dyDescent="0.25">
      <c r="B36" s="36" t="s">
        <v>25</v>
      </c>
      <c r="C36" s="37"/>
      <c r="D36" s="38" t="s">
        <v>8</v>
      </c>
      <c r="E36" s="39"/>
      <c r="F36" s="40" t="s">
        <v>23</v>
      </c>
      <c r="G36" s="39"/>
      <c r="H36" s="39"/>
      <c r="I36" s="41"/>
    </row>
    <row r="37" spans="1:9" s="35" customFormat="1" ht="33" customHeight="1" x14ac:dyDescent="0.25">
      <c r="B37" s="36"/>
      <c r="C37" s="37"/>
      <c r="D37" s="42" t="s">
        <v>11</v>
      </c>
      <c r="E37" s="39"/>
      <c r="F37" s="40"/>
      <c r="G37" s="39"/>
      <c r="H37" s="39"/>
      <c r="I37" s="41"/>
    </row>
    <row r="38" spans="1:9" s="35" customFormat="1" ht="15.75" x14ac:dyDescent="0.25">
      <c r="B38" s="43" t="s">
        <v>22</v>
      </c>
      <c r="C38" s="37"/>
      <c r="D38" s="38" t="s">
        <v>8</v>
      </c>
      <c r="E38" s="44"/>
      <c r="F38" s="45" t="s">
        <v>21</v>
      </c>
      <c r="G38" s="44"/>
      <c r="H38" s="44"/>
      <c r="I38" s="41"/>
    </row>
    <row r="39" spans="1:9" s="35" customFormat="1" ht="15.75" x14ac:dyDescent="0.25">
      <c r="A39" s="46"/>
      <c r="B39" s="4"/>
      <c r="C39" s="47"/>
      <c r="D39" s="42" t="s">
        <v>11</v>
      </c>
      <c r="E39" s="47"/>
      <c r="F39" s="47"/>
      <c r="G39" s="47"/>
      <c r="H39" s="47"/>
      <c r="I39" s="47"/>
    </row>
    <row r="40" spans="1:9" s="35" customFormat="1" ht="15.75" x14ac:dyDescent="0.25">
      <c r="B40" s="18"/>
      <c r="C40" s="48"/>
      <c r="D40" s="38" t="s">
        <v>8</v>
      </c>
      <c r="E40" s="49"/>
      <c r="F40" s="50"/>
      <c r="G40" s="51" t="s">
        <v>9</v>
      </c>
    </row>
    <row r="41" spans="1:9" s="35" customFormat="1" ht="15.75" x14ac:dyDescent="0.25">
      <c r="B41" s="52" t="s">
        <v>10</v>
      </c>
      <c r="D41" s="42" t="s">
        <v>11</v>
      </c>
      <c r="E41" s="53"/>
      <c r="F41" s="82" t="s">
        <v>12</v>
      </c>
      <c r="G41" s="83"/>
      <c r="H41" s="54"/>
      <c r="I41" s="54"/>
    </row>
  </sheetData>
  <mergeCells count="12">
    <mergeCell ref="H1:I1"/>
    <mergeCell ref="F41:G41"/>
    <mergeCell ref="A11:I11"/>
    <mergeCell ref="A12:I12"/>
    <mergeCell ref="B13:H13"/>
    <mergeCell ref="A15:I15"/>
    <mergeCell ref="A23:A24"/>
    <mergeCell ref="B23:B24"/>
    <mergeCell ref="C23:C24"/>
    <mergeCell ref="D23:H23"/>
    <mergeCell ref="I23:I24"/>
    <mergeCell ref="A18:I18"/>
  </mergeCells>
  <printOptions horizontalCentered="1"/>
  <pageMargins left="0.70866141732283472" right="0.31496062992125984" top="0.15748031496062992" bottom="0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РДЦ</vt:lpstr>
      <vt:lpstr>РДЦ!Область_печати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Kudymova Yuliya</cp:lastModifiedBy>
  <cp:lastPrinted>2019-01-23T00:27:09Z</cp:lastPrinted>
  <dcterms:created xsi:type="dcterms:W3CDTF">2019-01-22T08:30:26Z</dcterms:created>
  <dcterms:modified xsi:type="dcterms:W3CDTF">2022-11-22T05:41:16Z</dcterms:modified>
</cp:coreProperties>
</file>