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ЕСЭ-ГГ_ИРК\ОППР\_02_ПЛАН 13-1 ИГЭС\План ремонтных затрат Ф. 13-1 2024\Закупки 2024\ЦК Потерны. Лестница №9\На проверк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деф.вед.!$A$1:$L$106</definedName>
  </definedNames>
  <calcPr calcId="162913"/>
</workbook>
</file>

<file path=xl/calcChain.xml><?xml version="1.0" encoding="utf-8"?>
<calcChain xmlns="http://schemas.openxmlformats.org/spreadsheetml/2006/main">
  <c r="K79" i="2" l="1"/>
  <c r="K56" i="2"/>
  <c r="K30" i="2"/>
  <c r="G68" i="2" l="1"/>
  <c r="G69" i="2"/>
  <c r="G84" i="2"/>
  <c r="G61" i="2"/>
  <c r="G35" i="2"/>
  <c r="G46" i="2" l="1"/>
  <c r="G45" i="2"/>
  <c r="K84" i="2"/>
  <c r="K61" i="2"/>
  <c r="K35" i="2"/>
  <c r="G19" i="2" l="1"/>
  <c r="G20" i="2"/>
  <c r="E41" i="2" l="1"/>
</calcChain>
</file>

<file path=xl/sharedStrings.xml><?xml version="1.0" encoding="utf-8"?>
<sst xmlns="http://schemas.openxmlformats.org/spreadsheetml/2006/main" count="401" uniqueCount="211">
  <si>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</si>
  <si>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</si>
  <si>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</si>
  <si>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</si>
  <si>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</si>
  <si>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</si>
  <si>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</si>
  <si>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</si>
  <si>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</si>
  <si>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</si>
  <si>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</si>
  <si>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</si>
  <si>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</si>
  <si>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</si>
  <si>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</si>
  <si>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</si>
  <si>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</si>
  <si>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</si>
  <si>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</si>
  <si>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</si>
  <si>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</si>
  <si>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</si>
  <si>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</si>
  <si>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</si>
  <si>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</si>
  <si>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</si>
  <si>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</si>
  <si>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</si>
  <si>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</si>
  <si>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</si>
  <si>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шт</t>
  </si>
  <si>
    <t xml:space="preserve">Здание гидростанции инв №ТГ0001142. 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</si>
  <si>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</si>
  <si>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</si>
  <si>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t>Строительный мусор</t>
  </si>
  <si>
    <t>Приготовление безусадочных, быстротвердеющих составов тиксотропного типа однокомпонентных: вручную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</si>
  <si>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</si>
  <si>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</si>
  <si>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МС-Injekt 2300 TOP RU (смола-эластомер для основной гидроизоляции)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</si>
  <si>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</si>
  <si>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</si>
  <si>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</si>
  <si>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</si>
  <si>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потолочные</t>
  </si>
  <si>
    <t>Устройство центров инъектирования на линейных швах: в отверстиях диаметром 14 мм, глубиной 1000 мм</t>
  </si>
  <si>
    <t>Смеси сухие бетонные ремонтные тиксотропные, класс В60 (М800), F400, W16, безусадочные, быстротвердеющие</t>
  </si>
  <si>
    <t>Пакеры инъекционные стальные с цанговой головкой, диаметр 13 мм, длина 100 мм</t>
  </si>
  <si>
    <t>10 шт</t>
  </si>
  <si>
    <t>Бур с наконечником из твердого сплава, с хвостовиком SDS-max для ударного сверления отверстий в твердых материалах, общая длина 1320 мм, диаметр 20 мм</t>
  </si>
  <si>
    <t>Растворитель органический для очистки от полиуретановых составов</t>
  </si>
  <si>
    <t>л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</si>
  <si>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</si>
  <si>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Бруски обрезные хвойных пород (ель, сосна), естественной влажности, длина 2-6,5 м, ширина 20-90 мм, толщина 20-90 мм, сорт III</t>
  </si>
  <si>
    <t>100 отверстий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</si>
  <si>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</si>
  <si>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</si>
  <si>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</si>
  <si>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Щиты настила, толщина 25 мм</t>
  </si>
  <si>
    <t xml:space="preserve">Опрессовка трещин водой </t>
  </si>
  <si>
    <t>Пробивка в бетонных конструкциях стен борозд площадью сечения: до 20 см2</t>
  </si>
  <si>
    <t>Пробивка в бетонных конструкциях потолков борозд площадью сечения: до 20 см2</t>
  </si>
  <si>
    <r>
      <t xml:space="preserve">на </t>
    </r>
    <r>
      <rPr>
        <b/>
        <sz val="12"/>
        <color theme="1"/>
        <rFont val="Times New Roman"/>
        <family val="1"/>
        <charset val="204"/>
      </rPr>
      <t>Гидроизоляция трещин и ремонт бетона дренажной, цементационной и насосной потерн</t>
    </r>
  </si>
  <si>
    <t>Раздел 1. Насосная потерна</t>
  </si>
  <si>
    <t>Гидроизоляция трещин и ремонт бетона</t>
  </si>
  <si>
    <t>1.1</t>
  </si>
  <si>
    <t>1.2</t>
  </si>
  <si>
    <t>1.3</t>
  </si>
  <si>
    <t>Очистка поверхности щетками стен</t>
  </si>
  <si>
    <t>1.4</t>
  </si>
  <si>
    <t>Очистка поверхности щетками потолков</t>
  </si>
  <si>
    <t>1.5</t>
  </si>
  <si>
    <t>Обеспыливание поверхности стен</t>
  </si>
  <si>
    <t>1.6</t>
  </si>
  <si>
    <t>Обеспыливание поверхности потолков</t>
  </si>
  <si>
    <t>1.8</t>
  </si>
  <si>
    <t>1.10</t>
  </si>
  <si>
    <t>1.11</t>
  </si>
  <si>
    <t>1.12</t>
  </si>
  <si>
    <t xml:space="preserve">1,296 </t>
  </si>
  <si>
    <t xml:space="preserve">64,8 </t>
  </si>
  <si>
    <t xml:space="preserve">12,116952 </t>
  </si>
  <si>
    <t>MC-Injekt 2023 RU (MC-Injekt 2111) (смола-эластомер низкой вязкости для предварительной герметизации) водонесущих трещин</t>
  </si>
  <si>
    <t>1.17</t>
  </si>
  <si>
    <t>1.18</t>
  </si>
  <si>
    <t>Прочие работы</t>
  </si>
  <si>
    <t xml:space="preserve">0,001044 </t>
  </si>
  <si>
    <t xml:space="preserve">0,000288 </t>
  </si>
  <si>
    <t xml:space="preserve">4,686 </t>
  </si>
  <si>
    <t>Раздел 2. Дренажная потерна</t>
  </si>
  <si>
    <t>2.1</t>
  </si>
  <si>
    <t>2.2</t>
  </si>
  <si>
    <t>2.3</t>
  </si>
  <si>
    <t>2.4</t>
  </si>
  <si>
    <t>2.5</t>
  </si>
  <si>
    <t>2.6</t>
  </si>
  <si>
    <t>2.7</t>
  </si>
  <si>
    <t>2.8</t>
  </si>
  <si>
    <t>2.10</t>
  </si>
  <si>
    <t>2.12</t>
  </si>
  <si>
    <t xml:space="preserve">1,413 </t>
  </si>
  <si>
    <t xml:space="preserve">70,65 </t>
  </si>
  <si>
    <t>2.15</t>
  </si>
  <si>
    <t>2.16</t>
  </si>
  <si>
    <t>2.17</t>
  </si>
  <si>
    <t>Раздел 3. Цементационная потерна</t>
  </si>
  <si>
    <t>3.1</t>
  </si>
  <si>
    <t>3.2</t>
  </si>
  <si>
    <t>3.3</t>
  </si>
  <si>
    <t>3.4</t>
  </si>
  <si>
    <t>3.5</t>
  </si>
  <si>
    <t>3.6</t>
  </si>
  <si>
    <t>3.7</t>
  </si>
  <si>
    <t>3.8</t>
  </si>
  <si>
    <t>3.10</t>
  </si>
  <si>
    <t>3.12</t>
  </si>
  <si>
    <t xml:space="preserve">0,726 </t>
  </si>
  <si>
    <t xml:space="preserve">36,3 </t>
  </si>
  <si>
    <t>3.14</t>
  </si>
  <si>
    <t>3.16</t>
  </si>
  <si>
    <t xml:space="preserve">6,787737 </t>
  </si>
  <si>
    <t>3.17</t>
  </si>
  <si>
    <t>Заделка отверстий, гнезд и борозд: в стенах и перегородках железобетонных площадью до 0,1 м2</t>
  </si>
  <si>
    <t>Сверление установками алмазного бурения в железобетонных конструкциях горизонтальных отверстий глубиной 500 мм диаметром: 100 мм</t>
  </si>
  <si>
    <t>Сверло кольцевое алмазное, диаметр 100 мм</t>
  </si>
  <si>
    <t xml:space="preserve">301,4
</t>
  </si>
  <si>
    <t xml:space="preserve">12,42
</t>
  </si>
  <si>
    <t xml:space="preserve">13,5
</t>
  </si>
  <si>
    <t xml:space="preserve">326,592
</t>
  </si>
  <si>
    <t xml:space="preserve">191,808
</t>
  </si>
  <si>
    <t>1.7</t>
  </si>
  <si>
    <t>1.9</t>
  </si>
  <si>
    <t xml:space="preserve">356,076
</t>
  </si>
  <si>
    <t xml:space="preserve">209,124
</t>
  </si>
  <si>
    <t xml:space="preserve">168,84
</t>
  </si>
  <si>
    <r>
      <t xml:space="preserve">0,621
</t>
    </r>
    <r>
      <rPr>
        <sz val="8"/>
        <color rgb="FF000000"/>
        <rFont val="Times New Roman"/>
        <family val="1"/>
        <charset val="204"/>
      </rPr>
      <t xml:space="preserve">(62,1) / 100 </t>
    </r>
  </si>
  <si>
    <r>
      <t xml:space="preserve">0,675
</t>
    </r>
    <r>
      <rPr>
        <sz val="8"/>
        <color rgb="FF000000"/>
        <rFont val="Times New Roman"/>
        <family val="1"/>
        <charset val="204"/>
      </rPr>
      <t xml:space="preserve">(67,5) / 100 </t>
    </r>
  </si>
  <si>
    <r>
      <t xml:space="preserve">12,42
</t>
    </r>
    <r>
      <rPr>
        <sz val="8"/>
        <color rgb="FF000000"/>
        <rFont val="Times New Roman"/>
        <family val="1"/>
        <charset val="204"/>
      </rPr>
      <t xml:space="preserve">62,1*0,10*2 </t>
    </r>
  </si>
  <si>
    <r>
      <t xml:space="preserve">13,5
</t>
    </r>
    <r>
      <rPr>
        <sz val="8"/>
        <color rgb="FF000000"/>
        <rFont val="Times New Roman"/>
        <family val="1"/>
        <charset val="204"/>
      </rPr>
      <t xml:space="preserve">67,5*0,10*2 </t>
    </r>
  </si>
  <si>
    <r>
      <t xml:space="preserve">0,1586
</t>
    </r>
    <r>
      <rPr>
        <sz val="8"/>
        <color rgb="FF000000"/>
        <rFont val="Times New Roman"/>
        <family val="1"/>
        <charset val="204"/>
      </rPr>
      <t xml:space="preserve">0,04*0,03*(62,1+67,5)*1,02 </t>
    </r>
  </si>
  <si>
    <r>
      <t xml:space="preserve">0,02484
</t>
    </r>
    <r>
      <rPr>
        <sz val="8"/>
        <color rgb="FF000000"/>
        <rFont val="Times New Roman"/>
        <family val="1"/>
        <charset val="204"/>
      </rPr>
      <t xml:space="preserve">(62,1*0,04) / 100 </t>
    </r>
  </si>
  <si>
    <r>
      <t xml:space="preserve">0,027
</t>
    </r>
    <r>
      <rPr>
        <sz val="8"/>
        <color rgb="FF000000"/>
        <rFont val="Times New Roman"/>
        <family val="1"/>
        <charset val="204"/>
      </rPr>
      <t xml:space="preserve">(67,5*0,04) / 100 </t>
    </r>
  </si>
  <si>
    <r>
      <t xml:space="preserve">0,648
</t>
    </r>
    <r>
      <rPr>
        <sz val="8"/>
        <color rgb="FF000000"/>
        <rFont val="Times New Roman"/>
        <family val="1"/>
        <charset val="204"/>
      </rPr>
      <t xml:space="preserve">(62,1+67,5)*5 / 1000 </t>
    </r>
  </si>
  <si>
    <r>
      <t xml:space="preserve">0,02
</t>
    </r>
    <r>
      <rPr>
        <sz val="8"/>
        <color rgb="FF000000"/>
        <rFont val="Times New Roman"/>
        <family val="1"/>
        <charset val="204"/>
      </rPr>
      <t xml:space="preserve">2 / 100 </t>
    </r>
  </si>
  <si>
    <t>1.13</t>
  </si>
  <si>
    <t>1.14</t>
  </si>
  <si>
    <r>
      <t xml:space="preserve">0,008
</t>
    </r>
    <r>
      <rPr>
        <sz val="8"/>
        <color rgb="FF000000"/>
        <rFont val="Times New Roman"/>
        <family val="1"/>
        <charset val="204"/>
      </rPr>
      <t xml:space="preserve"> </t>
    </r>
  </si>
  <si>
    <t xml:space="preserve">0,008
</t>
  </si>
  <si>
    <t>10 м2/м.п.</t>
  </si>
  <si>
    <t xml:space="preserve">10,89/72,6
</t>
  </si>
  <si>
    <r>
      <t xml:space="preserve">0,363
</t>
    </r>
    <r>
      <rPr>
        <sz val="8"/>
        <color rgb="FF000000"/>
        <rFont val="Times New Roman"/>
        <family val="1"/>
        <charset val="204"/>
      </rPr>
      <t xml:space="preserve">(20,1+52,5)*5 / 1000 </t>
    </r>
  </si>
  <si>
    <r>
      <t xml:space="preserve">0,02
</t>
    </r>
    <r>
      <rPr>
        <sz val="8"/>
        <color rgb="FF000000"/>
        <rFont val="Times New Roman"/>
        <family val="1"/>
        <charset val="204"/>
      </rPr>
      <t>2 / 100</t>
    </r>
    <r>
      <rPr>
        <b/>
        <sz val="8"/>
        <color rgb="FF000000"/>
        <rFont val="Times New Roman"/>
        <family val="1"/>
        <charset val="204"/>
      </rPr>
      <t xml:space="preserve"> </t>
    </r>
  </si>
  <si>
    <r>
      <t xml:space="preserve">0,0889
</t>
    </r>
    <r>
      <rPr>
        <sz val="8"/>
        <color rgb="FF000000"/>
        <rFont val="Times New Roman"/>
        <family val="1"/>
        <charset val="204"/>
      </rPr>
      <t xml:space="preserve">0,04*0,03*(20,1+52,5)*1,02 </t>
    </r>
  </si>
  <si>
    <r>
      <t xml:space="preserve">0,021
</t>
    </r>
    <r>
      <rPr>
        <sz val="8"/>
        <color rgb="FF000000"/>
        <rFont val="Times New Roman"/>
        <family val="1"/>
        <charset val="204"/>
      </rPr>
      <t>(52,5*0,04)</t>
    </r>
    <r>
      <rPr>
        <b/>
        <sz val="8"/>
        <color rgb="FF000000"/>
        <rFont val="Times New Roman"/>
        <family val="1"/>
        <charset val="204"/>
      </rPr>
      <t xml:space="preserve"> / 100 </t>
    </r>
  </si>
  <si>
    <r>
      <t xml:space="preserve">0,00804
</t>
    </r>
    <r>
      <rPr>
        <sz val="8"/>
        <color rgb="FF000000"/>
        <rFont val="Times New Roman"/>
        <family val="1"/>
        <charset val="204"/>
      </rPr>
      <t>(20,1*0,04)</t>
    </r>
    <r>
      <rPr>
        <b/>
        <sz val="8"/>
        <color rgb="FF000000"/>
        <rFont val="Times New Roman"/>
        <family val="1"/>
        <charset val="204"/>
      </rPr>
      <t xml:space="preserve"> / 100 </t>
    </r>
  </si>
  <si>
    <t xml:space="preserve">10,5
</t>
  </si>
  <si>
    <t xml:space="preserve">4,02
</t>
  </si>
  <si>
    <r>
      <t xml:space="preserve">4,02
</t>
    </r>
    <r>
      <rPr>
        <sz val="8"/>
        <color rgb="FF000000"/>
        <rFont val="Times New Roman"/>
        <family val="1"/>
        <charset val="204"/>
      </rPr>
      <t>20,1*0,10*2</t>
    </r>
  </si>
  <si>
    <r>
      <t xml:space="preserve">10,5
</t>
    </r>
    <r>
      <rPr>
        <sz val="8"/>
        <color rgb="FF000000"/>
        <rFont val="Times New Roman"/>
        <family val="1"/>
        <charset val="204"/>
      </rPr>
      <t xml:space="preserve">52,5*0,10*2 </t>
    </r>
  </si>
  <si>
    <r>
      <t xml:space="preserve">17,22
</t>
    </r>
    <r>
      <rPr>
        <sz val="8"/>
        <color rgb="FF000000"/>
        <rFont val="Times New Roman"/>
        <family val="1"/>
        <charset val="204"/>
      </rPr>
      <t xml:space="preserve">86,1*0,1*2 </t>
    </r>
  </si>
  <si>
    <t xml:space="preserve">17,22
 </t>
  </si>
  <si>
    <t xml:space="preserve">11,04
</t>
  </si>
  <si>
    <r>
      <t xml:space="preserve">0,7065
</t>
    </r>
    <r>
      <rPr>
        <sz val="8"/>
        <color rgb="FF000000"/>
        <rFont val="Times New Roman"/>
        <family val="1"/>
        <charset val="204"/>
      </rPr>
      <t xml:space="preserve">(55,2+86,1)*5 / 1000 </t>
    </r>
  </si>
  <si>
    <r>
      <t xml:space="preserve">0,02208
</t>
    </r>
    <r>
      <rPr>
        <sz val="8"/>
        <color rgb="FF000000"/>
        <rFont val="Times New Roman"/>
        <family val="1"/>
        <charset val="204"/>
      </rPr>
      <t xml:space="preserve">(55,2*0,04) / 100 </t>
    </r>
  </si>
  <si>
    <r>
      <t xml:space="preserve">0,03444
</t>
    </r>
    <r>
      <rPr>
        <sz val="8"/>
        <color rgb="FF000000"/>
        <rFont val="Times New Roman"/>
        <family val="1"/>
        <charset val="204"/>
      </rPr>
      <t xml:space="preserve">(86,1*0,04) / 100 </t>
    </r>
  </si>
  <si>
    <r>
      <t xml:space="preserve">0,173
</t>
    </r>
    <r>
      <rPr>
        <sz val="8"/>
        <color rgb="FF000000"/>
        <rFont val="Times New Roman"/>
        <family val="1"/>
        <charset val="204"/>
      </rPr>
      <t xml:space="preserve">0,04*0,03*(55,2+86,1)*1,02 </t>
    </r>
  </si>
  <si>
    <t>19,44/129,6</t>
  </si>
  <si>
    <r>
      <t xml:space="preserve">0,036
</t>
    </r>
    <r>
      <rPr>
        <sz val="8"/>
        <color rgb="FF000000"/>
        <rFont val="Times New Roman"/>
        <family val="1"/>
        <charset val="204"/>
      </rPr>
      <t xml:space="preserve">3,6 / 100 </t>
    </r>
  </si>
  <si>
    <r>
      <t xml:space="preserve">11,04
</t>
    </r>
    <r>
      <rPr>
        <sz val="8"/>
        <color rgb="FF000000"/>
        <rFont val="Times New Roman"/>
        <family val="1"/>
        <charset val="204"/>
      </rPr>
      <t xml:space="preserve">55,2*0,1*2 </t>
    </r>
  </si>
  <si>
    <t>21,195/141,3</t>
  </si>
  <si>
    <t xml:space="preserve">182,952
</t>
  </si>
  <si>
    <t xml:space="preserve">107,448
</t>
  </si>
  <si>
    <t>13,211</t>
  </si>
  <si>
    <r>
      <t xml:space="preserve">0,067
</t>
    </r>
    <r>
      <rPr>
        <sz val="8"/>
        <color rgb="FF000000"/>
        <rFont val="Times New Roman"/>
        <family val="1"/>
        <charset val="204"/>
      </rPr>
      <t xml:space="preserve">6,7/ 100 </t>
    </r>
  </si>
  <si>
    <r>
      <t xml:space="preserve">0,175
</t>
    </r>
    <r>
      <rPr>
        <sz val="8"/>
        <color rgb="FF000000"/>
        <rFont val="Times New Roman"/>
        <family val="1"/>
        <charset val="204"/>
      </rPr>
      <t xml:space="preserve">17,5 / 100 </t>
    </r>
  </si>
  <si>
    <t>2.9</t>
  </si>
  <si>
    <t>2.11</t>
  </si>
  <si>
    <t>2.13</t>
  </si>
  <si>
    <t>2.14</t>
  </si>
  <si>
    <t>3.9</t>
  </si>
  <si>
    <t>3.11</t>
  </si>
  <si>
    <t>3.13</t>
  </si>
  <si>
    <t>3.15</t>
  </si>
  <si>
    <t>1.15</t>
  </si>
  <si>
    <t>1.16</t>
  </si>
  <si>
    <t xml:space="preserve"> _________________В.А. Чеверда</t>
  </si>
  <si>
    <t>"___ " __________________2024г.</t>
  </si>
  <si>
    <t>Директор  филиала ООО «ЕвроСибЭнерго-Гидрогенерация»  Иркутская ГЭС</t>
  </si>
  <si>
    <t>100 м3/м.п.</t>
  </si>
  <si>
    <t xml:space="preserve">0,01296/129,6
</t>
  </si>
  <si>
    <r>
      <t xml:space="preserve">0,287
</t>
    </r>
    <r>
      <rPr>
        <sz val="8"/>
        <color rgb="FF000000"/>
        <rFont val="Times New Roman"/>
        <family val="1"/>
        <charset val="204"/>
      </rPr>
      <t>28,7 / 100</t>
    </r>
    <r>
      <rPr>
        <b/>
        <sz val="8"/>
        <color rgb="FF000000"/>
        <rFont val="Times New Roman"/>
        <family val="1"/>
        <charset val="204"/>
      </rPr>
      <t xml:space="preserve"> </t>
    </r>
  </si>
  <si>
    <t xml:space="preserve">0,01413/141,3
</t>
  </si>
  <si>
    <t>100 м3/м.п</t>
  </si>
  <si>
    <t>0,00726/72,6</t>
  </si>
  <si>
    <r>
      <t xml:space="preserve">0,184
</t>
    </r>
    <r>
      <rPr>
        <sz val="8"/>
        <color rgb="FF000000"/>
        <rFont val="Times New Roman"/>
        <family val="1"/>
        <charset val="204"/>
      </rPr>
      <t xml:space="preserve">18,4 / 100 </t>
    </r>
  </si>
  <si>
    <t>Демонтаж кабеля</t>
  </si>
  <si>
    <t>0,66</t>
  </si>
  <si>
    <t xml:space="preserve">Монтаж (ранее демонтированного). Кабель трех-пятижильный по установленным конструкциям и лоткам с установкой ответвительных коробок: в помещениях с нормальной средой сечением жилы до 10 мм2    
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</si>
  <si>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</si>
  <si>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Ленты монтажные из пластмассы для бандажирования проводов, скрепляются пластмассовыми кнопками, ширина 10 мм</t>
  </si>
  <si>
    <t>Электроды сварочные для сварки низколегированных и углеродистых сталей УОНИ 13/45, Э42А, диаметр 4-5 мм</t>
  </si>
  <si>
    <t>Краска масляная МА-0115, мумия, сурик железный</t>
  </si>
  <si>
    <t>м</t>
  </si>
  <si>
    <t>10 м</t>
  </si>
  <si>
    <t>Кабель</t>
  </si>
  <si>
    <t>66</t>
  </si>
  <si>
    <t xml:space="preserve">Повторное использование </t>
  </si>
  <si>
    <t>3.18</t>
  </si>
  <si>
    <t>3.19</t>
  </si>
  <si>
    <t>УУсловия производства работ:  
1.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 (поз. 1.1-1.15; 2.1-2.14; 3.1-3.16).
2. Производство ремонтно-строительных работ осуществляется в закрытых сооружениях или помещениях (за исключением подземных сооружений специального назначения), верхняя отметка перекрытия которых находится ниже 3 м от поверхности земли (поз. 1.1-1.15; 2.1-2.14; 3.1-3.16).</t>
  </si>
  <si>
    <t>Главный  инженер ИГЭС</t>
  </si>
  <si>
    <t>А.Н. Николаев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</si>
</sst>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8" fillId="0" borderId="0"/>
  </cellStyleXfs>
  <cellXfs count="16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1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13" fillId="0" borderId="0" xfId="1" applyFont="1" applyFill="1"/>
    <xf numFmtId="0" fontId="13" fillId="0" borderId="0" xfId="0" applyFont="1" applyFill="1" applyAlignme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0" xfId="0" applyFont="1"/>
    <xf numFmtId="0" fontId="16" fillId="0" borderId="0" xfId="1" applyFont="1" applyFill="1" applyAlignment="1">
      <alignment horizontal="left" vertical="top"/>
    </xf>
    <xf numFmtId="0" fontId="17" fillId="0" borderId="0" xfId="0" applyFont="1" applyFill="1" applyAlignment="1">
      <alignment vertical="top"/>
    </xf>
    <xf numFmtId="0" fontId="17" fillId="0" borderId="0" xfId="1" applyFont="1" applyFill="1" applyAlignment="1">
      <alignment vertical="top"/>
    </xf>
    <xf numFmtId="0" fontId="17" fillId="0" borderId="0" xfId="1" applyFont="1" applyFill="1" applyAlignment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/>
    <xf numFmtId="49" fontId="20" fillId="0" borderId="2" xfId="3" applyNumberFormat="1" applyFont="1" applyFill="1" applyBorder="1" applyAlignment="1" applyProtection="1">
      <alignment horizontal="center" vertical="top" wrapText="1"/>
    </xf>
    <xf numFmtId="0" fontId="20" fillId="0" borderId="2" xfId="3" applyNumberFormat="1" applyFont="1" applyFill="1" applyBorder="1" applyAlignment="1" applyProtection="1">
      <alignment horizontal="right" vertical="top" wrapText="1"/>
    </xf>
    <xf numFmtId="49" fontId="10" fillId="0" borderId="2" xfId="3" applyNumberFormat="1" applyFont="1" applyFill="1" applyBorder="1" applyAlignment="1" applyProtection="1">
      <alignment horizontal="left" vertical="top" wrapText="1"/>
    </xf>
    <xf numFmtId="49" fontId="10" fillId="0" borderId="2" xfId="3" applyNumberFormat="1" applyFont="1" applyFill="1" applyBorder="1" applyAlignment="1" applyProtection="1">
      <alignment horizontal="center" vertical="top" wrapText="1"/>
    </xf>
    <xf numFmtId="49" fontId="10" fillId="0" borderId="2" xfId="3" applyNumberFormat="1" applyFont="1" applyFill="1" applyBorder="1" applyAlignment="1" applyProtection="1">
      <alignment horizontal="right" vertical="top" wrapText="1"/>
    </xf>
    <xf numFmtId="0" fontId="10" fillId="0" borderId="2" xfId="3" applyNumberFormat="1" applyFont="1" applyFill="1" applyBorder="1" applyAlignment="1" applyProtection="1">
      <alignment horizontal="right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right" vertical="top"/>
    </xf>
    <xf numFmtId="49" fontId="10" fillId="2" borderId="2" xfId="3" applyNumberFormat="1" applyFont="1" applyFill="1" applyBorder="1" applyAlignment="1" applyProtection="1">
      <alignment horizontal="left" vertical="top" wrapText="1"/>
    </xf>
    <xf numFmtId="49" fontId="10" fillId="2" borderId="2" xfId="3" applyNumberFormat="1" applyFont="1" applyFill="1" applyBorder="1" applyAlignment="1" applyProtection="1">
      <alignment horizontal="center" vertical="top" wrapText="1"/>
    </xf>
    <xf numFmtId="0" fontId="10" fillId="2" borderId="2" xfId="3" applyNumberFormat="1" applyFont="1" applyFill="1" applyBorder="1" applyAlignment="1" applyProtection="1">
      <alignment horizontal="right" vertical="top" wrapText="1"/>
    </xf>
    <xf numFmtId="0" fontId="20" fillId="0" borderId="18" xfId="0" applyFont="1" applyBorder="1" applyAlignment="1">
      <alignment horizontal="right" vertical="top" wrapText="1"/>
    </xf>
    <xf numFmtId="49" fontId="10" fillId="0" borderId="17" xfId="0" applyNumberFormat="1" applyFont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18" xfId="0" applyFont="1" applyBorder="1" applyAlignment="1">
      <alignment horizontal="right" vertical="top" wrapText="1"/>
    </xf>
    <xf numFmtId="0" fontId="7" fillId="2" borderId="2" xfId="0" applyFont="1" applyFill="1" applyBorder="1"/>
    <xf numFmtId="49" fontId="21" fillId="0" borderId="2" xfId="3" applyNumberFormat="1" applyFont="1" applyFill="1" applyBorder="1" applyAlignment="1" applyProtection="1">
      <alignment horizontal="left" vertical="top" wrapText="1"/>
    </xf>
    <xf numFmtId="49" fontId="21" fillId="0" borderId="2" xfId="3" applyNumberFormat="1" applyFont="1" applyFill="1" applyBorder="1" applyAlignment="1" applyProtection="1">
      <alignment horizontal="center" vertical="top" wrapText="1"/>
    </xf>
    <xf numFmtId="49" fontId="21" fillId="0" borderId="17" xfId="0" applyNumberFormat="1" applyFont="1" applyBorder="1" applyAlignment="1">
      <alignment horizontal="left" vertical="top" wrapText="1"/>
    </xf>
    <xf numFmtId="49" fontId="21" fillId="0" borderId="3" xfId="0" applyNumberFormat="1" applyFont="1" applyBorder="1" applyAlignment="1">
      <alignment horizontal="center" vertical="top" wrapText="1"/>
    </xf>
    <xf numFmtId="49" fontId="20" fillId="0" borderId="3" xfId="3" applyNumberFormat="1" applyFont="1" applyFill="1" applyBorder="1" applyAlignment="1" applyProtection="1">
      <alignment horizontal="center" vertical="top" wrapText="1"/>
    </xf>
    <xf numFmtId="49" fontId="1" fillId="0" borderId="12" xfId="3" applyNumberFormat="1" applyFont="1" applyFill="1" applyBorder="1" applyAlignment="1" applyProtection="1">
      <alignment horizontal="right" vertical="top" wrapText="1"/>
    </xf>
    <xf numFmtId="49" fontId="19" fillId="0" borderId="12" xfId="3" applyNumberFormat="1" applyFont="1" applyFill="1" applyBorder="1" applyAlignment="1" applyProtection="1">
      <alignment horizontal="center" vertical="top" wrapText="1"/>
    </xf>
    <xf numFmtId="49" fontId="1" fillId="0" borderId="1" xfId="3" applyNumberFormat="1" applyFont="1" applyFill="1" applyBorder="1" applyAlignment="1" applyProtection="1">
      <alignment horizontal="right" vertical="top" wrapText="1"/>
    </xf>
    <xf numFmtId="49" fontId="19" fillId="0" borderId="1" xfId="3" applyNumberFormat="1" applyFont="1" applyFill="1" applyBorder="1" applyAlignment="1" applyProtection="1">
      <alignment horizontal="center" vertical="top" wrapText="1"/>
    </xf>
    <xf numFmtId="49" fontId="20" fillId="0" borderId="1" xfId="3" applyNumberFormat="1" applyFont="1" applyFill="1" applyBorder="1" applyAlignment="1" applyProtection="1">
      <alignment horizontal="center" vertical="top" wrapText="1"/>
    </xf>
    <xf numFmtId="49" fontId="20" fillId="0" borderId="12" xfId="3" applyNumberFormat="1" applyFont="1" applyFill="1" applyBorder="1" applyAlignment="1" applyProtection="1">
      <alignment horizontal="center" vertical="top" wrapText="1"/>
    </xf>
    <xf numFmtId="164" fontId="13" fillId="0" borderId="15" xfId="0" applyNumberFormat="1" applyFont="1" applyBorder="1" applyAlignment="1">
      <alignment horizontal="right" vertical="top"/>
    </xf>
    <xf numFmtId="49" fontId="13" fillId="0" borderId="0" xfId="1" applyNumberFormat="1" applyFont="1" applyFill="1" applyAlignment="1">
      <alignment horizontal="left" vertical="top" wrapText="1"/>
    </xf>
    <xf numFmtId="0" fontId="22" fillId="0" borderId="0" xfId="0" applyFont="1" applyAlignment="1">
      <alignment horizontal="right" vertical="top"/>
    </xf>
    <xf numFmtId="49" fontId="22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" xfId="0" applyFont="1" applyBorder="1"/>
    <xf numFmtId="0" fontId="13" fillId="0" borderId="12" xfId="0" applyFont="1" applyBorder="1"/>
    <xf numFmtId="49" fontId="21" fillId="0" borderId="2" xfId="0" applyNumberFormat="1" applyFont="1" applyBorder="1" applyAlignment="1">
      <alignment horizontal="left" vertical="top" wrapText="1"/>
    </xf>
    <xf numFmtId="0" fontId="1" fillId="0" borderId="0" xfId="0" applyFont="1" applyFill="1" applyAlignment="1"/>
    <xf numFmtId="0" fontId="13" fillId="0" borderId="0" xfId="1" applyFont="1" applyFill="1" applyAlignment="1">
      <alignment horizontal="left" vertical="top" wrapText="1"/>
    </xf>
    <xf numFmtId="0" fontId="22" fillId="0" borderId="0" xfId="0" applyFont="1" applyFill="1" applyAlignment="1">
      <alignment horizontal="left" wrapText="1"/>
    </xf>
    <xf numFmtId="0" fontId="13" fillId="0" borderId="0" xfId="0" applyFont="1" applyAlignment="1">
      <alignment horizontal="center" vertical="top" wrapText="1"/>
    </xf>
    <xf numFmtId="0" fontId="12" fillId="0" borderId="0" xfId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2" xfId="0" applyFont="1" applyFill="1" applyBorder="1"/>
    <xf numFmtId="0" fontId="1" fillId="0" borderId="2" xfId="0" applyFont="1" applyBorder="1" applyAlignment="1">
      <alignment vertical="top"/>
    </xf>
    <xf numFmtId="49" fontId="21" fillId="0" borderId="2" xfId="0" applyNumberFormat="1" applyFont="1" applyBorder="1" applyAlignment="1">
      <alignment horizontal="center" vertical="top" wrapText="1"/>
    </xf>
    <xf numFmtId="49" fontId="21" fillId="0" borderId="3" xfId="3" applyNumberFormat="1" applyFont="1" applyFill="1" applyBorder="1" applyAlignment="1" applyProtection="1">
      <alignment horizontal="left" vertical="top" wrapText="1"/>
    </xf>
    <xf numFmtId="49" fontId="21" fillId="0" borderId="1" xfId="3" applyNumberFormat="1" applyFont="1" applyFill="1" applyBorder="1" applyAlignment="1" applyProtection="1">
      <alignment horizontal="left" vertical="top" wrapText="1"/>
    </xf>
    <xf numFmtId="0" fontId="20" fillId="0" borderId="3" xfId="3" applyNumberFormat="1" applyFont="1" applyFill="1" applyBorder="1" applyAlignment="1" applyProtection="1">
      <alignment horizontal="right" vertical="top" wrapText="1"/>
    </xf>
    <xf numFmtId="49" fontId="21" fillId="0" borderId="3" xfId="3" applyNumberFormat="1" applyFont="1" applyFill="1" applyBorder="1" applyAlignment="1" applyProtection="1">
      <alignment horizontal="center" vertical="top" wrapText="1"/>
    </xf>
    <xf numFmtId="49" fontId="21" fillId="0" borderId="1" xfId="3" applyNumberFormat="1" applyFont="1" applyFill="1" applyBorder="1" applyAlignment="1" applyProtection="1">
      <alignment horizontal="center" vertical="top" wrapText="1"/>
    </xf>
    <xf numFmtId="49" fontId="19" fillId="2" borderId="2" xfId="3" applyNumberFormat="1" applyFont="1" applyFill="1" applyBorder="1" applyAlignment="1" applyProtection="1">
      <alignment horizontal="left" vertical="top" wrapText="1"/>
    </xf>
    <xf numFmtId="49" fontId="21" fillId="2" borderId="2" xfId="3" applyNumberFormat="1" applyFont="1" applyFill="1" applyBorder="1" applyAlignment="1" applyProtection="1">
      <alignment horizontal="left" vertical="top" wrapText="1"/>
    </xf>
    <xf numFmtId="49" fontId="19" fillId="2" borderId="2" xfId="3" applyNumberFormat="1" applyFont="1" applyFill="1" applyBorder="1" applyAlignment="1" applyProtection="1">
      <alignment horizontal="right" vertical="top" wrapText="1"/>
    </xf>
    <xf numFmtId="49" fontId="21" fillId="2" borderId="2" xfId="3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10" fillId="2" borderId="2" xfId="3" applyNumberFormat="1" applyFont="1" applyFill="1" applyBorder="1" applyAlignment="1" applyProtection="1">
      <alignment horizontal="left" vertical="center" wrapText="1"/>
    </xf>
    <xf numFmtId="49" fontId="19" fillId="2" borderId="2" xfId="3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top" wrapText="1"/>
    </xf>
    <xf numFmtId="49" fontId="19" fillId="2" borderId="3" xfId="3" applyNumberFormat="1" applyFont="1" applyFill="1" applyBorder="1" applyAlignment="1" applyProtection="1">
      <alignment horizontal="left" vertical="center" wrapText="1"/>
    </xf>
    <xf numFmtId="49" fontId="21" fillId="2" borderId="3" xfId="3" applyNumberFormat="1" applyFont="1" applyFill="1" applyBorder="1" applyAlignment="1" applyProtection="1">
      <alignment horizontal="right" vertical="top" wrapText="1"/>
    </xf>
    <xf numFmtId="49" fontId="19" fillId="2" borderId="1" xfId="3" applyNumberFormat="1" applyFont="1" applyFill="1" applyBorder="1" applyAlignment="1" applyProtection="1">
      <alignment horizontal="left" vertical="center" wrapText="1"/>
    </xf>
    <xf numFmtId="49" fontId="21" fillId="0" borderId="3" xfId="3" applyNumberFormat="1" applyFont="1" applyFill="1" applyBorder="1" applyAlignment="1" applyProtection="1">
      <alignment horizontal="left" vertical="top" wrapText="1"/>
    </xf>
    <xf numFmtId="49" fontId="21" fillId="0" borderId="12" xfId="3" applyNumberFormat="1" applyFont="1" applyFill="1" applyBorder="1" applyAlignment="1" applyProtection="1">
      <alignment horizontal="left" vertical="top" wrapText="1"/>
    </xf>
    <xf numFmtId="0" fontId="1" fillId="0" borderId="16" xfId="0" applyFont="1" applyBorder="1" applyAlignment="1">
      <alignment vertical="top" wrapText="1"/>
    </xf>
    <xf numFmtId="0" fontId="1" fillId="0" borderId="16" xfId="0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49" fontId="19" fillId="3" borderId="14" xfId="3" applyNumberFormat="1" applyFont="1" applyFill="1" applyBorder="1" applyAlignment="1" applyProtection="1">
      <alignment horizontal="left" vertical="center" wrapText="1"/>
    </xf>
    <xf numFmtId="49" fontId="19" fillId="3" borderId="13" xfId="3" applyNumberFormat="1" applyFont="1" applyFill="1" applyBorder="1" applyAlignment="1" applyProtection="1">
      <alignment horizontal="left" vertical="center" wrapText="1"/>
    </xf>
    <xf numFmtId="49" fontId="19" fillId="3" borderId="15" xfId="3" applyNumberFormat="1" applyFont="1" applyFill="1" applyBorder="1" applyAlignment="1" applyProtection="1">
      <alignment horizontal="left" vertical="center" wrapText="1"/>
    </xf>
    <xf numFmtId="49" fontId="21" fillId="2" borderId="3" xfId="3" applyNumberFormat="1" applyFont="1" applyFill="1" applyBorder="1" applyAlignment="1" applyProtection="1">
      <alignment horizontal="left" vertical="top" wrapText="1"/>
    </xf>
    <xf numFmtId="49" fontId="21" fillId="2" borderId="1" xfId="3" applyNumberFormat="1" applyFont="1" applyFill="1" applyBorder="1" applyAlignment="1" applyProtection="1">
      <alignment horizontal="left" vertical="top" wrapText="1"/>
    </xf>
    <xf numFmtId="49" fontId="20" fillId="0" borderId="3" xfId="3" applyNumberFormat="1" applyFont="1" applyFill="1" applyBorder="1" applyAlignment="1" applyProtection="1">
      <alignment horizontal="center" vertical="top" wrapText="1"/>
    </xf>
    <xf numFmtId="49" fontId="20" fillId="0" borderId="1" xfId="3" applyNumberFormat="1" applyFont="1" applyFill="1" applyBorder="1" applyAlignment="1" applyProtection="1">
      <alignment horizontal="center" vertical="top" wrapText="1"/>
    </xf>
    <xf numFmtId="49" fontId="9" fillId="3" borderId="14" xfId="3" applyNumberFormat="1" applyFont="1" applyFill="1" applyBorder="1" applyAlignment="1" applyProtection="1">
      <alignment horizontal="left" vertical="center" wrapText="1"/>
    </xf>
    <xf numFmtId="49" fontId="9" fillId="3" borderId="13" xfId="3" applyNumberFormat="1" applyFont="1" applyFill="1" applyBorder="1" applyAlignment="1" applyProtection="1">
      <alignment horizontal="left" vertical="center" wrapText="1"/>
    </xf>
    <xf numFmtId="49" fontId="9" fillId="3" borderId="15" xfId="3" applyNumberFormat="1" applyFont="1" applyFill="1" applyBorder="1" applyAlignment="1" applyProtection="1">
      <alignment horizontal="left" vertical="center" wrapText="1"/>
    </xf>
    <xf numFmtId="49" fontId="21" fillId="0" borderId="1" xfId="3" applyNumberFormat="1" applyFont="1" applyFill="1" applyBorder="1" applyAlignment="1" applyProtection="1">
      <alignment horizontal="left" vertical="top" wrapText="1"/>
    </xf>
    <xf numFmtId="0" fontId="20" fillId="0" borderId="3" xfId="3" applyNumberFormat="1" applyFont="1" applyFill="1" applyBorder="1" applyAlignment="1" applyProtection="1">
      <alignment horizontal="right" vertical="top" wrapText="1"/>
    </xf>
    <xf numFmtId="0" fontId="20" fillId="0" borderId="12" xfId="3" applyNumberFormat="1" applyFont="1" applyFill="1" applyBorder="1" applyAlignment="1" applyProtection="1">
      <alignment horizontal="right" vertical="top" wrapText="1"/>
    </xf>
    <xf numFmtId="0" fontId="20" fillId="0" borderId="1" xfId="3" applyNumberFormat="1" applyFont="1" applyFill="1" applyBorder="1" applyAlignment="1" applyProtection="1">
      <alignment horizontal="right" vertical="top" wrapText="1"/>
    </xf>
    <xf numFmtId="49" fontId="21" fillId="0" borderId="3" xfId="3" applyNumberFormat="1" applyFont="1" applyFill="1" applyBorder="1" applyAlignment="1" applyProtection="1">
      <alignment horizontal="center" vertical="top" wrapText="1"/>
    </xf>
    <xf numFmtId="49" fontId="21" fillId="0" borderId="12" xfId="3" applyNumberFormat="1" applyFont="1" applyFill="1" applyBorder="1" applyAlignment="1" applyProtection="1">
      <alignment horizontal="center" vertical="top" wrapText="1"/>
    </xf>
    <xf numFmtId="49" fontId="21" fillId="0" borderId="1" xfId="3" applyNumberFormat="1" applyFont="1" applyFill="1" applyBorder="1" applyAlignment="1" applyProtection="1">
      <alignment horizontal="center" vertical="top" wrapText="1"/>
    </xf>
    <xf numFmtId="49" fontId="9" fillId="0" borderId="2" xfId="3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7" fillId="0" borderId="0" xfId="1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1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7" fillId="0" borderId="0" xfId="1" applyFont="1" applyFill="1" applyAlignment="1">
      <alignment horizontal="left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abSelected="1" view="pageBreakPreview" topLeftCell="A92" zoomScale="130" zoomScaleNormal="100" zoomScaleSheetLayoutView="130" workbookViewId="0">
      <selection activeCell="F98" sqref="F98:I99"/>
    </sheetView>
  </sheetViews>
  <sheetFormatPr defaultColWidth="9.140625" defaultRowHeight="12.75" outlineLevelCol="1" x14ac:dyDescent="0.2"/>
  <cols>
    <col min="1" max="1" width="5.5703125" style="16" customWidth="1"/>
    <col min="2" max="2" width="40.5703125" style="47" customWidth="1"/>
    <col min="3" max="3" width="8.85546875" style="47" customWidth="1"/>
    <col min="4" max="4" width="17.7109375" style="16" customWidth="1"/>
    <col min="5" max="5" width="8.7109375" style="16" customWidth="1" outlineLevel="1"/>
    <col min="6" max="7" width="9.140625" style="16" customWidth="1" outlineLevel="1"/>
    <col min="8" max="8" width="8.5703125" style="16" customWidth="1" outlineLevel="1"/>
    <col min="9" max="9" width="28.28515625" style="2" customWidth="1"/>
    <col min="10" max="10" width="5.5703125" style="2" customWidth="1"/>
    <col min="11" max="11" width="9.42578125" style="43" customWidth="1"/>
    <col min="12" max="12" width="8.42578125" style="100" customWidth="1"/>
    <col min="13" max="16384" width="9.140625" style="16"/>
  </cols>
  <sheetData>
    <row r="1" spans="1:12" ht="15.75" hidden="1" customHeight="1" x14ac:dyDescent="0.2">
      <c r="A1" s="3"/>
      <c r="B1" s="84"/>
      <c r="C1" s="94"/>
      <c r="D1" s="3"/>
      <c r="E1" s="4"/>
      <c r="F1" s="5"/>
      <c r="G1" s="6"/>
      <c r="H1" s="6"/>
      <c r="I1" s="6"/>
      <c r="J1" s="6"/>
      <c r="K1" s="41"/>
      <c r="L1" s="97" t="s">
        <v>21</v>
      </c>
    </row>
    <row r="2" spans="1:12" s="1" customFormat="1" ht="13.5" customHeight="1" x14ac:dyDescent="0.2">
      <c r="A2" s="37" t="s">
        <v>17</v>
      </c>
      <c r="B2" s="85"/>
      <c r="C2" s="85"/>
      <c r="D2" s="38"/>
      <c r="E2" s="39"/>
      <c r="F2" s="40"/>
      <c r="G2" s="40"/>
      <c r="H2" s="40"/>
      <c r="I2" s="48" t="s">
        <v>20</v>
      </c>
      <c r="J2" s="49"/>
      <c r="K2" s="50"/>
      <c r="L2" s="98"/>
    </row>
    <row r="3" spans="1:12" s="1" customFormat="1" ht="45" customHeight="1" x14ac:dyDescent="0.2">
      <c r="A3" s="151" t="s">
        <v>18</v>
      </c>
      <c r="B3" s="151"/>
      <c r="C3" s="151"/>
      <c r="D3" s="38"/>
      <c r="E3" s="39"/>
      <c r="F3" s="40"/>
      <c r="G3" s="40"/>
      <c r="H3" s="40"/>
      <c r="I3" s="152" t="s">
        <v>186</v>
      </c>
      <c r="J3" s="152"/>
      <c r="K3" s="152"/>
      <c r="L3" s="152"/>
    </row>
    <row r="4" spans="1:12" s="7" customFormat="1" ht="45" customHeight="1" x14ac:dyDescent="0.25">
      <c r="A4" s="27" t="s">
        <v>19</v>
      </c>
      <c r="B4" s="85"/>
      <c r="C4" s="85"/>
      <c r="D4" s="24"/>
      <c r="E4" s="25"/>
      <c r="F4" s="26"/>
      <c r="G4" s="26"/>
      <c r="H4" s="26"/>
      <c r="I4" s="157" t="s">
        <v>184</v>
      </c>
      <c r="J4" s="157"/>
      <c r="K4" s="51"/>
      <c r="L4" s="99"/>
    </row>
    <row r="5" spans="1:12" s="8" customFormat="1" ht="25.5" customHeight="1" x14ac:dyDescent="0.25">
      <c r="A5" s="27" t="s">
        <v>22</v>
      </c>
      <c r="B5" s="86"/>
      <c r="C5" s="95"/>
      <c r="D5" s="28"/>
      <c r="E5" s="29"/>
      <c r="I5" s="52" t="s">
        <v>185</v>
      </c>
      <c r="J5" s="53"/>
      <c r="K5" s="53"/>
      <c r="L5" s="93"/>
    </row>
    <row r="6" spans="1:12" x14ac:dyDescent="0.2">
      <c r="A6" s="31"/>
      <c r="B6" s="87"/>
      <c r="C6" s="96"/>
      <c r="D6" s="32"/>
      <c r="F6" s="23"/>
      <c r="G6" s="17"/>
      <c r="H6" s="1"/>
    </row>
    <row r="7" spans="1:12" ht="18.75" x14ac:dyDescent="0.3">
      <c r="A7" s="153" t="s">
        <v>23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12" ht="9.75" customHeight="1" x14ac:dyDescent="0.2">
      <c r="A8" s="23"/>
      <c r="B8" s="88"/>
      <c r="C8" s="88"/>
      <c r="D8" s="23"/>
      <c r="E8" s="23"/>
      <c r="F8" s="23"/>
      <c r="G8" s="17"/>
      <c r="H8" s="17"/>
      <c r="I8" s="33"/>
      <c r="J8" s="33"/>
      <c r="K8" s="44"/>
      <c r="L8" s="101"/>
    </row>
    <row r="9" spans="1:12" ht="13.5" customHeight="1" x14ac:dyDescent="0.25">
      <c r="A9" s="154" t="s">
        <v>61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</row>
    <row r="10" spans="1:12" x14ac:dyDescent="0.2">
      <c r="A10" s="156" t="s">
        <v>4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</row>
    <row r="11" spans="1:12" ht="19.5" customHeight="1" x14ac:dyDescent="0.25">
      <c r="A11" s="158" t="s">
        <v>31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</row>
    <row r="12" spans="1:12" x14ac:dyDescent="0.2">
      <c r="A12" s="150" t="s">
        <v>5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12" ht="15" customHeight="1" thickBot="1" x14ac:dyDescent="0.25">
      <c r="A13" s="23"/>
      <c r="B13" s="88"/>
      <c r="C13" s="88"/>
      <c r="D13" s="23"/>
      <c r="E13" s="23"/>
      <c r="F13" s="23"/>
      <c r="G13" s="17"/>
      <c r="H13" s="17"/>
      <c r="I13" s="33"/>
      <c r="J13" s="33"/>
      <c r="K13" s="44"/>
      <c r="L13" s="101"/>
    </row>
    <row r="14" spans="1:12" ht="13.5" thickBot="1" x14ac:dyDescent="0.25">
      <c r="A14" s="162" t="s">
        <v>6</v>
      </c>
      <c r="B14" s="164" t="s">
        <v>7</v>
      </c>
      <c r="C14" s="159" t="s">
        <v>8</v>
      </c>
      <c r="D14" s="161"/>
      <c r="E14" s="159" t="s">
        <v>9</v>
      </c>
      <c r="F14" s="160"/>
      <c r="G14" s="160"/>
      <c r="H14" s="161"/>
      <c r="I14" s="159" t="s">
        <v>10</v>
      </c>
      <c r="J14" s="160"/>
      <c r="K14" s="160"/>
      <c r="L14" s="161"/>
    </row>
    <row r="15" spans="1:12" ht="63.75" customHeight="1" thickBot="1" x14ac:dyDescent="0.25">
      <c r="A15" s="163"/>
      <c r="B15" s="165"/>
      <c r="C15" s="45" t="s">
        <v>1</v>
      </c>
      <c r="D15" s="10" t="s">
        <v>11</v>
      </c>
      <c r="E15" s="9" t="s">
        <v>0</v>
      </c>
      <c r="F15" s="10" t="s">
        <v>1</v>
      </c>
      <c r="G15" s="11" t="s">
        <v>11</v>
      </c>
      <c r="H15" s="34" t="s">
        <v>12</v>
      </c>
      <c r="I15" s="9" t="s">
        <v>0</v>
      </c>
      <c r="J15" s="10" t="s">
        <v>1</v>
      </c>
      <c r="K15" s="45" t="s">
        <v>11</v>
      </c>
      <c r="L15" s="102" t="s">
        <v>13</v>
      </c>
    </row>
    <row r="16" spans="1:12" x14ac:dyDescent="0.2">
      <c r="A16" s="12">
        <v>1</v>
      </c>
      <c r="B16" s="89">
        <v>2</v>
      </c>
      <c r="C16" s="46">
        <v>3</v>
      </c>
      <c r="D16" s="13">
        <v>4</v>
      </c>
      <c r="E16" s="12">
        <v>5</v>
      </c>
      <c r="F16" s="13">
        <v>6</v>
      </c>
      <c r="G16" s="14">
        <v>7</v>
      </c>
      <c r="H16" s="15">
        <v>8</v>
      </c>
      <c r="I16" s="12">
        <v>9</v>
      </c>
      <c r="J16" s="13">
        <v>10</v>
      </c>
      <c r="K16" s="46">
        <v>11</v>
      </c>
      <c r="L16" s="103">
        <v>12</v>
      </c>
    </row>
    <row r="17" spans="1:12" x14ac:dyDescent="0.2">
      <c r="A17" s="149" t="s">
        <v>62</v>
      </c>
      <c r="B17" s="149"/>
      <c r="C17" s="149"/>
      <c r="D17" s="149"/>
      <c r="E17" s="18"/>
      <c r="F17" s="18"/>
      <c r="G17" s="18"/>
      <c r="H17" s="18"/>
      <c r="I17" s="19"/>
      <c r="J17" s="19"/>
      <c r="K17" s="55"/>
      <c r="L17" s="104"/>
    </row>
    <row r="18" spans="1:12" x14ac:dyDescent="0.2">
      <c r="A18" s="132" t="s">
        <v>63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4"/>
    </row>
    <row r="19" spans="1:12" ht="31.5" customHeight="1" x14ac:dyDescent="0.2">
      <c r="A19" s="56" t="s">
        <v>64</v>
      </c>
      <c r="B19" s="72" t="s">
        <v>59</v>
      </c>
      <c r="C19" s="73" t="s">
        <v>29</v>
      </c>
      <c r="D19" s="57" t="s">
        <v>134</v>
      </c>
      <c r="E19" s="54" t="s">
        <v>34</v>
      </c>
      <c r="F19" s="62" t="s">
        <v>14</v>
      </c>
      <c r="G19" s="83">
        <f>0.04*0.03*62.1*2.4</f>
        <v>0.17884799999999998</v>
      </c>
      <c r="H19" s="63" t="s">
        <v>41</v>
      </c>
      <c r="I19" s="19"/>
      <c r="J19" s="19"/>
      <c r="K19" s="55"/>
      <c r="L19" s="104"/>
    </row>
    <row r="20" spans="1:12" ht="35.25" customHeight="1" x14ac:dyDescent="0.2">
      <c r="A20" s="56" t="s">
        <v>65</v>
      </c>
      <c r="B20" s="72" t="s">
        <v>60</v>
      </c>
      <c r="C20" s="73" t="s">
        <v>29</v>
      </c>
      <c r="D20" s="57" t="s">
        <v>135</v>
      </c>
      <c r="E20" s="54" t="s">
        <v>34</v>
      </c>
      <c r="F20" s="62" t="s">
        <v>14</v>
      </c>
      <c r="G20" s="83">
        <f>0.04*0.03*67.5*2.4</f>
        <v>0.19439999999999996</v>
      </c>
      <c r="H20" s="63" t="s">
        <v>41</v>
      </c>
      <c r="I20" s="19"/>
      <c r="J20" s="19"/>
      <c r="K20" s="55"/>
      <c r="L20" s="104"/>
    </row>
    <row r="21" spans="1:12" ht="24.75" customHeight="1" x14ac:dyDescent="0.2">
      <c r="A21" s="56" t="s">
        <v>66</v>
      </c>
      <c r="B21" s="72" t="s">
        <v>67</v>
      </c>
      <c r="C21" s="73" t="s">
        <v>3</v>
      </c>
      <c r="D21" s="57" t="s">
        <v>136</v>
      </c>
      <c r="E21" s="18"/>
      <c r="F21" s="18"/>
      <c r="G21" s="18"/>
      <c r="H21" s="18"/>
      <c r="I21" s="19"/>
      <c r="J21" s="19"/>
      <c r="K21" s="55"/>
      <c r="L21" s="104"/>
    </row>
    <row r="22" spans="1:12" ht="27.75" customHeight="1" x14ac:dyDescent="0.2">
      <c r="A22" s="56" t="s">
        <v>68</v>
      </c>
      <c r="B22" s="72" t="s">
        <v>69</v>
      </c>
      <c r="C22" s="73" t="s">
        <v>3</v>
      </c>
      <c r="D22" s="57" t="s">
        <v>137</v>
      </c>
      <c r="E22" s="18"/>
      <c r="F22" s="18"/>
      <c r="G22" s="18"/>
      <c r="H22" s="18"/>
      <c r="I22" s="19"/>
      <c r="J22" s="19"/>
      <c r="K22" s="55"/>
      <c r="L22" s="104"/>
    </row>
    <row r="23" spans="1:12" ht="27.75" customHeight="1" x14ac:dyDescent="0.2">
      <c r="A23" s="56" t="s">
        <v>70</v>
      </c>
      <c r="B23" s="72" t="s">
        <v>71</v>
      </c>
      <c r="C23" s="73" t="s">
        <v>3</v>
      </c>
      <c r="D23" s="57" t="s">
        <v>125</v>
      </c>
      <c r="E23" s="18"/>
      <c r="F23" s="18"/>
      <c r="G23" s="18"/>
      <c r="H23" s="18"/>
      <c r="I23" s="19"/>
      <c r="J23" s="19"/>
      <c r="K23" s="55"/>
      <c r="L23" s="104"/>
    </row>
    <row r="24" spans="1:12" ht="24" customHeight="1" x14ac:dyDescent="0.2">
      <c r="A24" s="56" t="s">
        <v>72</v>
      </c>
      <c r="B24" s="72" t="s">
        <v>73</v>
      </c>
      <c r="C24" s="73" t="s">
        <v>3</v>
      </c>
      <c r="D24" s="57" t="s">
        <v>126</v>
      </c>
      <c r="E24" s="18"/>
      <c r="F24" s="18"/>
      <c r="G24" s="18"/>
      <c r="H24" s="18"/>
      <c r="I24" s="19"/>
      <c r="J24" s="19"/>
      <c r="K24" s="55"/>
      <c r="L24" s="104"/>
    </row>
    <row r="25" spans="1:12" ht="41.25" customHeight="1" x14ac:dyDescent="0.2">
      <c r="A25" s="56" t="s">
        <v>129</v>
      </c>
      <c r="B25" s="74" t="s">
        <v>35</v>
      </c>
      <c r="C25" s="75" t="s">
        <v>2</v>
      </c>
      <c r="D25" s="67" t="s">
        <v>138</v>
      </c>
      <c r="E25" s="18"/>
      <c r="F25" s="18"/>
      <c r="G25" s="18"/>
      <c r="H25" s="18"/>
      <c r="I25" s="68" t="s">
        <v>45</v>
      </c>
      <c r="J25" s="69" t="s">
        <v>16</v>
      </c>
      <c r="K25" s="70" t="s">
        <v>124</v>
      </c>
      <c r="L25" s="105" t="s">
        <v>42</v>
      </c>
    </row>
    <row r="26" spans="1:12" ht="66" customHeight="1" x14ac:dyDescent="0.2">
      <c r="A26" s="56" t="s">
        <v>74</v>
      </c>
      <c r="B26" s="72" t="s">
        <v>56</v>
      </c>
      <c r="C26" s="73" t="s">
        <v>15</v>
      </c>
      <c r="D26" s="57" t="s">
        <v>139</v>
      </c>
      <c r="E26" s="18"/>
      <c r="F26" s="18"/>
      <c r="G26" s="18"/>
      <c r="H26" s="18"/>
      <c r="I26" s="19"/>
      <c r="J26" s="19"/>
      <c r="K26" s="55"/>
      <c r="L26" s="104"/>
    </row>
    <row r="27" spans="1:12" ht="60" x14ac:dyDescent="0.2">
      <c r="A27" s="56" t="s">
        <v>130</v>
      </c>
      <c r="B27" s="72" t="s">
        <v>43</v>
      </c>
      <c r="C27" s="73" t="s">
        <v>15</v>
      </c>
      <c r="D27" s="57" t="s">
        <v>140</v>
      </c>
      <c r="E27" s="18"/>
      <c r="F27" s="18"/>
      <c r="G27" s="18"/>
      <c r="H27" s="18"/>
      <c r="I27" s="19"/>
      <c r="J27" s="19"/>
      <c r="K27" s="55"/>
      <c r="L27" s="104"/>
    </row>
    <row r="28" spans="1:12" ht="56.25" x14ac:dyDescent="0.2">
      <c r="A28" s="76" t="s">
        <v>75</v>
      </c>
      <c r="B28" s="126" t="s">
        <v>44</v>
      </c>
      <c r="C28" s="110" t="s">
        <v>36</v>
      </c>
      <c r="D28" s="143" t="s">
        <v>141</v>
      </c>
      <c r="E28" s="20"/>
      <c r="F28" s="20"/>
      <c r="G28" s="20"/>
      <c r="H28" s="20"/>
      <c r="I28" s="58" t="s">
        <v>48</v>
      </c>
      <c r="J28" s="59" t="s">
        <v>30</v>
      </c>
      <c r="K28" s="61" t="s">
        <v>78</v>
      </c>
      <c r="L28" s="105" t="s">
        <v>42</v>
      </c>
    </row>
    <row r="29" spans="1:12" ht="33.75" x14ac:dyDescent="0.2">
      <c r="A29" s="77"/>
      <c r="B29" s="127"/>
      <c r="C29" s="78"/>
      <c r="D29" s="144"/>
      <c r="E29" s="21"/>
      <c r="F29" s="21"/>
      <c r="G29" s="21"/>
      <c r="H29" s="21"/>
      <c r="I29" s="58" t="s">
        <v>46</v>
      </c>
      <c r="J29" s="59" t="s">
        <v>47</v>
      </c>
      <c r="K29" s="61" t="s">
        <v>79</v>
      </c>
      <c r="L29" s="105" t="s">
        <v>42</v>
      </c>
    </row>
    <row r="30" spans="1:12" ht="38.25" customHeight="1" x14ac:dyDescent="0.2">
      <c r="A30" s="79"/>
      <c r="B30" s="142"/>
      <c r="C30" s="80"/>
      <c r="D30" s="145"/>
      <c r="E30" s="22"/>
      <c r="F30" s="22"/>
      <c r="G30" s="22"/>
      <c r="H30" s="22"/>
      <c r="I30" s="58" t="s">
        <v>45</v>
      </c>
      <c r="J30" s="59" t="s">
        <v>16</v>
      </c>
      <c r="K30" s="61">
        <f>3.51216+3.657312</f>
        <v>7.1694720000000007</v>
      </c>
      <c r="L30" s="105" t="s">
        <v>42</v>
      </c>
    </row>
    <row r="31" spans="1:12" ht="24" x14ac:dyDescent="0.2">
      <c r="A31" s="56" t="s">
        <v>76</v>
      </c>
      <c r="B31" s="72" t="s">
        <v>58</v>
      </c>
      <c r="C31" s="73" t="s">
        <v>187</v>
      </c>
      <c r="D31" s="57" t="s">
        <v>188</v>
      </c>
      <c r="E31" s="18"/>
      <c r="F31" s="18"/>
      <c r="G31" s="18"/>
      <c r="H31" s="18"/>
      <c r="I31" s="19"/>
      <c r="J31" s="19"/>
      <c r="K31" s="55"/>
      <c r="L31" s="104"/>
    </row>
    <row r="32" spans="1:12" ht="24" customHeight="1" x14ac:dyDescent="0.2">
      <c r="A32" s="76" t="s">
        <v>77</v>
      </c>
      <c r="B32" s="126" t="s">
        <v>37</v>
      </c>
      <c r="C32" s="75" t="s">
        <v>147</v>
      </c>
      <c r="D32" s="143" t="s">
        <v>165</v>
      </c>
      <c r="E32" s="20"/>
      <c r="F32" s="20"/>
      <c r="G32" s="20"/>
      <c r="H32" s="20"/>
      <c r="I32" s="58" t="s">
        <v>49</v>
      </c>
      <c r="J32" s="59" t="s">
        <v>50</v>
      </c>
      <c r="K32" s="60" t="s">
        <v>80</v>
      </c>
      <c r="L32" s="105" t="s">
        <v>42</v>
      </c>
    </row>
    <row r="33" spans="1:12" ht="45" x14ac:dyDescent="0.2">
      <c r="A33" s="77"/>
      <c r="B33" s="127"/>
      <c r="C33" s="91"/>
      <c r="D33" s="144"/>
      <c r="E33" s="21"/>
      <c r="F33" s="21"/>
      <c r="G33" s="21"/>
      <c r="H33" s="21"/>
      <c r="I33" s="58" t="s">
        <v>81</v>
      </c>
      <c r="J33" s="59" t="s">
        <v>16</v>
      </c>
      <c r="K33" s="61" t="s">
        <v>127</v>
      </c>
      <c r="L33" s="105" t="s">
        <v>42</v>
      </c>
    </row>
    <row r="34" spans="1:12" ht="25.5" customHeight="1" x14ac:dyDescent="0.2">
      <c r="A34" s="81"/>
      <c r="B34" s="142"/>
      <c r="C34" s="90"/>
      <c r="D34" s="145"/>
      <c r="E34" s="22"/>
      <c r="F34" s="22"/>
      <c r="G34" s="22"/>
      <c r="H34" s="22"/>
      <c r="I34" s="58" t="s">
        <v>38</v>
      </c>
      <c r="J34" s="59" t="s">
        <v>16</v>
      </c>
      <c r="K34" s="61" t="s">
        <v>128</v>
      </c>
      <c r="L34" s="105" t="s">
        <v>42</v>
      </c>
    </row>
    <row r="35" spans="1:12" ht="39.75" customHeight="1" x14ac:dyDescent="0.2">
      <c r="A35" s="56" t="s">
        <v>143</v>
      </c>
      <c r="B35" s="72" t="s">
        <v>122</v>
      </c>
      <c r="C35" s="73" t="s">
        <v>53</v>
      </c>
      <c r="D35" s="57" t="s">
        <v>142</v>
      </c>
      <c r="E35" s="54" t="s">
        <v>34</v>
      </c>
      <c r="F35" s="62" t="s">
        <v>14</v>
      </c>
      <c r="G35" s="83">
        <f>0.008*2.4</f>
        <v>1.9199999999999998E-2</v>
      </c>
      <c r="H35" s="63" t="s">
        <v>41</v>
      </c>
      <c r="I35" s="64" t="s">
        <v>123</v>
      </c>
      <c r="J35" s="65" t="s">
        <v>30</v>
      </c>
      <c r="K35" s="66">
        <f>0.0606+0.0404</f>
        <v>0.10100000000000001</v>
      </c>
      <c r="L35" s="105" t="s">
        <v>42</v>
      </c>
    </row>
    <row r="36" spans="1:12" ht="42" customHeight="1" x14ac:dyDescent="0.2">
      <c r="A36" s="56" t="s">
        <v>144</v>
      </c>
      <c r="B36" s="72" t="s">
        <v>121</v>
      </c>
      <c r="C36" s="73" t="s">
        <v>2</v>
      </c>
      <c r="D36" s="57" t="s">
        <v>145</v>
      </c>
      <c r="E36" s="18"/>
      <c r="F36" s="18"/>
      <c r="G36" s="18"/>
      <c r="H36" s="18"/>
      <c r="I36" s="58" t="s">
        <v>45</v>
      </c>
      <c r="J36" s="59" t="s">
        <v>16</v>
      </c>
      <c r="K36" s="61">
        <v>15.212999999999999</v>
      </c>
      <c r="L36" s="105" t="s">
        <v>42</v>
      </c>
    </row>
    <row r="37" spans="1:12" x14ac:dyDescent="0.2">
      <c r="A37" s="132" t="s">
        <v>84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4"/>
    </row>
    <row r="38" spans="1:12" ht="61.5" customHeight="1" x14ac:dyDescent="0.2">
      <c r="A38" s="76" t="s">
        <v>182</v>
      </c>
      <c r="B38" s="126" t="s">
        <v>32</v>
      </c>
      <c r="C38" s="146" t="s">
        <v>33</v>
      </c>
      <c r="D38" s="143" t="s">
        <v>166</v>
      </c>
      <c r="E38" s="20"/>
      <c r="F38" s="20"/>
      <c r="G38" s="20"/>
      <c r="H38" s="20"/>
      <c r="I38" s="58" t="s">
        <v>51</v>
      </c>
      <c r="J38" s="59" t="s">
        <v>14</v>
      </c>
      <c r="K38" s="60" t="s">
        <v>85</v>
      </c>
      <c r="L38" s="105" t="s">
        <v>42</v>
      </c>
    </row>
    <row r="39" spans="1:12" ht="45" x14ac:dyDescent="0.2">
      <c r="A39" s="77"/>
      <c r="B39" s="127"/>
      <c r="C39" s="147"/>
      <c r="D39" s="144"/>
      <c r="E39" s="21"/>
      <c r="F39" s="21"/>
      <c r="G39" s="21"/>
      <c r="H39" s="21"/>
      <c r="I39" s="58" t="s">
        <v>52</v>
      </c>
      <c r="J39" s="59" t="s">
        <v>2</v>
      </c>
      <c r="K39" s="60" t="s">
        <v>86</v>
      </c>
      <c r="L39" s="105" t="s">
        <v>42</v>
      </c>
    </row>
    <row r="40" spans="1:12" x14ac:dyDescent="0.2">
      <c r="A40" s="79"/>
      <c r="B40" s="142"/>
      <c r="C40" s="148"/>
      <c r="D40" s="145"/>
      <c r="E40" s="22"/>
      <c r="F40" s="22"/>
      <c r="G40" s="22"/>
      <c r="H40" s="22"/>
      <c r="I40" s="58" t="s">
        <v>57</v>
      </c>
      <c r="J40" s="59" t="s">
        <v>3</v>
      </c>
      <c r="K40" s="61" t="s">
        <v>87</v>
      </c>
      <c r="L40" s="105" t="s">
        <v>42</v>
      </c>
    </row>
    <row r="41" spans="1:12" ht="28.5" customHeight="1" x14ac:dyDescent="0.2">
      <c r="A41" s="56" t="s">
        <v>183</v>
      </c>
      <c r="B41" s="72" t="s">
        <v>54</v>
      </c>
      <c r="C41" s="73" t="s">
        <v>14</v>
      </c>
      <c r="D41" s="57">
        <v>0.39200000000000002</v>
      </c>
      <c r="E41" s="71">
        <f>G19+G20</f>
        <v>0.37324799999999991</v>
      </c>
      <c r="F41" s="18"/>
      <c r="G41" s="18"/>
      <c r="H41" s="18"/>
      <c r="I41" s="19"/>
      <c r="J41" s="19"/>
      <c r="K41" s="55"/>
      <c r="L41" s="104"/>
    </row>
    <row r="42" spans="1:12" ht="92.25" customHeight="1" x14ac:dyDescent="0.2">
      <c r="A42" s="56" t="s">
        <v>82</v>
      </c>
      <c r="B42" s="72" t="s">
        <v>55</v>
      </c>
      <c r="C42" s="73" t="s">
        <v>14</v>
      </c>
      <c r="D42" s="57">
        <v>0.39200000000000002</v>
      </c>
      <c r="E42" s="18"/>
      <c r="F42" s="18"/>
      <c r="G42" s="18"/>
      <c r="H42" s="18"/>
      <c r="I42" s="19"/>
      <c r="J42" s="19"/>
      <c r="K42" s="55"/>
      <c r="L42" s="104"/>
    </row>
    <row r="43" spans="1:12" ht="30.75" customHeight="1" x14ac:dyDescent="0.2">
      <c r="A43" s="56" t="s">
        <v>83</v>
      </c>
      <c r="B43" s="72" t="s">
        <v>39</v>
      </c>
      <c r="C43" s="73" t="s">
        <v>14</v>
      </c>
      <c r="D43" s="57">
        <v>0.39200000000000002</v>
      </c>
      <c r="E43" s="18"/>
      <c r="F43" s="18"/>
      <c r="G43" s="18"/>
      <c r="H43" s="18"/>
      <c r="I43" s="19"/>
      <c r="J43" s="19"/>
      <c r="K43" s="55"/>
      <c r="L43" s="104"/>
    </row>
    <row r="44" spans="1:12" x14ac:dyDescent="0.2">
      <c r="A44" s="139" t="s">
        <v>88</v>
      </c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1"/>
    </row>
    <row r="45" spans="1:12" ht="24" customHeight="1" x14ac:dyDescent="0.2">
      <c r="A45" s="56" t="s">
        <v>89</v>
      </c>
      <c r="B45" s="72" t="s">
        <v>59</v>
      </c>
      <c r="C45" s="73" t="s">
        <v>29</v>
      </c>
      <c r="D45" s="57" t="s">
        <v>189</v>
      </c>
      <c r="E45" s="54" t="s">
        <v>34</v>
      </c>
      <c r="F45" s="62" t="s">
        <v>14</v>
      </c>
      <c r="G45" s="63">
        <f>0.04*0.03*28.7*2.4</f>
        <v>8.2655999999999993E-2</v>
      </c>
      <c r="H45" s="63" t="s">
        <v>41</v>
      </c>
      <c r="I45" s="19"/>
      <c r="J45" s="19"/>
      <c r="K45" s="55"/>
      <c r="L45" s="104"/>
    </row>
    <row r="46" spans="1:12" ht="26.25" customHeight="1" x14ac:dyDescent="0.2">
      <c r="A46" s="56" t="s">
        <v>90</v>
      </c>
      <c r="B46" s="72" t="s">
        <v>60</v>
      </c>
      <c r="C46" s="73" t="s">
        <v>29</v>
      </c>
      <c r="D46" s="57" t="s">
        <v>193</v>
      </c>
      <c r="E46" s="54" t="s">
        <v>34</v>
      </c>
      <c r="F46" s="62" t="s">
        <v>14</v>
      </c>
      <c r="G46" s="63">
        <f>0.04*0.03*18.4*2.4</f>
        <v>5.2991999999999991E-2</v>
      </c>
      <c r="H46" s="63" t="s">
        <v>41</v>
      </c>
      <c r="I46" s="19"/>
      <c r="J46" s="19"/>
      <c r="K46" s="55"/>
      <c r="L46" s="104"/>
    </row>
    <row r="47" spans="1:12" ht="21.75" x14ac:dyDescent="0.2">
      <c r="A47" s="56" t="s">
        <v>91</v>
      </c>
      <c r="B47" s="72" t="s">
        <v>67</v>
      </c>
      <c r="C47" s="73" t="s">
        <v>3</v>
      </c>
      <c r="D47" s="57" t="s">
        <v>158</v>
      </c>
      <c r="E47" s="18"/>
      <c r="F47" s="18"/>
      <c r="G47" s="18"/>
      <c r="H47" s="18"/>
      <c r="I47" s="19"/>
      <c r="J47" s="19"/>
      <c r="K47" s="55"/>
      <c r="L47" s="104"/>
    </row>
    <row r="48" spans="1:12" ht="21.75" x14ac:dyDescent="0.2">
      <c r="A48" s="56" t="s">
        <v>92</v>
      </c>
      <c r="B48" s="72" t="s">
        <v>69</v>
      </c>
      <c r="C48" s="73" t="s">
        <v>3</v>
      </c>
      <c r="D48" s="57" t="s">
        <v>167</v>
      </c>
      <c r="E48" s="18"/>
      <c r="F48" s="18"/>
      <c r="G48" s="18"/>
      <c r="H48" s="18"/>
      <c r="I48" s="19"/>
      <c r="J48" s="19"/>
      <c r="K48" s="55"/>
      <c r="L48" s="104"/>
    </row>
    <row r="49" spans="1:12" ht="21" x14ac:dyDescent="0.2">
      <c r="A49" s="56" t="s">
        <v>93</v>
      </c>
      <c r="B49" s="72" t="s">
        <v>71</v>
      </c>
      <c r="C49" s="73" t="s">
        <v>3</v>
      </c>
      <c r="D49" s="57" t="s">
        <v>159</v>
      </c>
      <c r="E49" s="18"/>
      <c r="F49" s="18"/>
      <c r="G49" s="18"/>
      <c r="H49" s="18"/>
      <c r="I49" s="19"/>
      <c r="J49" s="19"/>
      <c r="K49" s="55"/>
      <c r="L49" s="104"/>
    </row>
    <row r="50" spans="1:12" ht="21" x14ac:dyDescent="0.2">
      <c r="A50" s="56" t="s">
        <v>94</v>
      </c>
      <c r="B50" s="72" t="s">
        <v>73</v>
      </c>
      <c r="C50" s="73" t="s">
        <v>3</v>
      </c>
      <c r="D50" s="57" t="s">
        <v>160</v>
      </c>
      <c r="E50" s="18"/>
      <c r="F50" s="18"/>
      <c r="G50" s="18"/>
      <c r="H50" s="18"/>
      <c r="I50" s="19"/>
      <c r="J50" s="19"/>
      <c r="K50" s="55"/>
      <c r="L50" s="104"/>
    </row>
    <row r="51" spans="1:12" ht="45" x14ac:dyDescent="0.2">
      <c r="A51" s="56" t="s">
        <v>95</v>
      </c>
      <c r="B51" s="72" t="s">
        <v>35</v>
      </c>
      <c r="C51" s="73" t="s">
        <v>2</v>
      </c>
      <c r="D51" s="57" t="s">
        <v>164</v>
      </c>
      <c r="E51" s="18"/>
      <c r="F51" s="18"/>
      <c r="G51" s="18"/>
      <c r="H51" s="18"/>
      <c r="I51" s="58" t="s">
        <v>45</v>
      </c>
      <c r="J51" s="59" t="s">
        <v>16</v>
      </c>
      <c r="K51" s="61">
        <v>328.61</v>
      </c>
      <c r="L51" s="105" t="s">
        <v>42</v>
      </c>
    </row>
    <row r="52" spans="1:12" ht="62.25" customHeight="1" x14ac:dyDescent="0.2">
      <c r="A52" s="56" t="s">
        <v>96</v>
      </c>
      <c r="B52" s="72" t="s">
        <v>56</v>
      </c>
      <c r="C52" s="73" t="s">
        <v>15</v>
      </c>
      <c r="D52" s="57" t="s">
        <v>163</v>
      </c>
      <c r="E52" s="18"/>
      <c r="F52" s="18"/>
      <c r="G52" s="18"/>
      <c r="H52" s="18"/>
      <c r="I52" s="19"/>
      <c r="J52" s="19"/>
      <c r="K52" s="55"/>
      <c r="L52" s="104"/>
    </row>
    <row r="53" spans="1:12" ht="64.5" customHeight="1" x14ac:dyDescent="0.2">
      <c r="A53" s="56" t="s">
        <v>174</v>
      </c>
      <c r="B53" s="72" t="s">
        <v>43</v>
      </c>
      <c r="C53" s="73" t="s">
        <v>15</v>
      </c>
      <c r="D53" s="57" t="s">
        <v>162</v>
      </c>
      <c r="E53" s="18"/>
      <c r="F53" s="18"/>
      <c r="G53" s="18"/>
      <c r="H53" s="18"/>
      <c r="I53" s="19"/>
      <c r="J53" s="19"/>
      <c r="K53" s="55"/>
      <c r="L53" s="104"/>
    </row>
    <row r="54" spans="1:12" ht="56.25" x14ac:dyDescent="0.2">
      <c r="A54" s="76" t="s">
        <v>97</v>
      </c>
      <c r="B54" s="126" t="s">
        <v>44</v>
      </c>
      <c r="C54" s="110" t="s">
        <v>36</v>
      </c>
      <c r="D54" s="109" t="s">
        <v>161</v>
      </c>
      <c r="E54" s="20"/>
      <c r="F54" s="20"/>
      <c r="G54" s="20"/>
      <c r="H54" s="20"/>
      <c r="I54" s="58" t="s">
        <v>48</v>
      </c>
      <c r="J54" s="59" t="s">
        <v>30</v>
      </c>
      <c r="K54" s="61" t="s">
        <v>99</v>
      </c>
      <c r="L54" s="105" t="s">
        <v>42</v>
      </c>
    </row>
    <row r="55" spans="1:12" ht="33.75" x14ac:dyDescent="0.2">
      <c r="A55" s="82"/>
      <c r="B55" s="127"/>
      <c r="C55" s="91"/>
      <c r="D55" s="21"/>
      <c r="E55" s="21"/>
      <c r="F55" s="21"/>
      <c r="G55" s="21"/>
      <c r="H55" s="21"/>
      <c r="I55" s="58" t="s">
        <v>46</v>
      </c>
      <c r="J55" s="59" t="s">
        <v>47</v>
      </c>
      <c r="K55" s="61" t="s">
        <v>100</v>
      </c>
      <c r="L55" s="105" t="s">
        <v>42</v>
      </c>
    </row>
    <row r="56" spans="1:12" ht="36.75" customHeight="1" x14ac:dyDescent="0.2">
      <c r="A56" s="81"/>
      <c r="B56" s="142"/>
      <c r="C56" s="90"/>
      <c r="D56" s="22"/>
      <c r="E56" s="22"/>
      <c r="F56" s="22"/>
      <c r="G56" s="22"/>
      <c r="H56" s="22"/>
      <c r="I56" s="58" t="s">
        <v>45</v>
      </c>
      <c r="J56" s="59" t="s">
        <v>16</v>
      </c>
      <c r="K56" s="61">
        <f>3.82923+3.987486</f>
        <v>7.8167159999999996</v>
      </c>
      <c r="L56" s="105" t="s">
        <v>42</v>
      </c>
    </row>
    <row r="57" spans="1:12" ht="35.25" customHeight="1" x14ac:dyDescent="0.2">
      <c r="A57" s="56" t="s">
        <v>175</v>
      </c>
      <c r="B57" s="72" t="s">
        <v>58</v>
      </c>
      <c r="C57" s="73" t="s">
        <v>187</v>
      </c>
      <c r="D57" s="57" t="s">
        <v>190</v>
      </c>
      <c r="E57" s="18"/>
      <c r="F57" s="18"/>
      <c r="G57" s="18"/>
      <c r="H57" s="18"/>
      <c r="I57" s="19"/>
      <c r="J57" s="19"/>
      <c r="K57" s="55"/>
      <c r="L57" s="104"/>
    </row>
    <row r="58" spans="1:12" ht="25.5" customHeight="1" x14ac:dyDescent="0.2">
      <c r="A58" s="76" t="s">
        <v>98</v>
      </c>
      <c r="B58" s="126" t="s">
        <v>37</v>
      </c>
      <c r="C58" s="110" t="s">
        <v>147</v>
      </c>
      <c r="D58" s="143" t="s">
        <v>168</v>
      </c>
      <c r="E58" s="20"/>
      <c r="F58" s="20"/>
      <c r="G58" s="20"/>
      <c r="H58" s="20"/>
      <c r="I58" s="58" t="s">
        <v>49</v>
      </c>
      <c r="J58" s="59" t="s">
        <v>50</v>
      </c>
      <c r="K58" s="60" t="s">
        <v>171</v>
      </c>
      <c r="L58" s="105" t="s">
        <v>42</v>
      </c>
    </row>
    <row r="59" spans="1:12" ht="45" x14ac:dyDescent="0.2">
      <c r="A59" s="77"/>
      <c r="B59" s="127"/>
      <c r="C59" s="91"/>
      <c r="D59" s="144"/>
      <c r="E59" s="21"/>
      <c r="F59" s="21"/>
      <c r="G59" s="21"/>
      <c r="H59" s="21"/>
      <c r="I59" s="58" t="s">
        <v>81</v>
      </c>
      <c r="J59" s="59" t="s">
        <v>16</v>
      </c>
      <c r="K59" s="61" t="s">
        <v>131</v>
      </c>
      <c r="L59" s="105" t="s">
        <v>42</v>
      </c>
    </row>
    <row r="60" spans="1:12" ht="33.75" x14ac:dyDescent="0.2">
      <c r="A60" s="81"/>
      <c r="B60" s="90"/>
      <c r="C60" s="90"/>
      <c r="D60" s="22"/>
      <c r="E60" s="22"/>
      <c r="F60" s="22"/>
      <c r="G60" s="22"/>
      <c r="H60" s="22"/>
      <c r="I60" s="58" t="s">
        <v>38</v>
      </c>
      <c r="J60" s="59" t="s">
        <v>16</v>
      </c>
      <c r="K60" s="61" t="s">
        <v>132</v>
      </c>
      <c r="L60" s="105" t="s">
        <v>42</v>
      </c>
    </row>
    <row r="61" spans="1:12" ht="39.75" customHeight="1" x14ac:dyDescent="0.2">
      <c r="A61" s="56" t="s">
        <v>176</v>
      </c>
      <c r="B61" s="72" t="s">
        <v>122</v>
      </c>
      <c r="C61" s="73" t="s">
        <v>53</v>
      </c>
      <c r="D61" s="57" t="s">
        <v>150</v>
      </c>
      <c r="E61" s="54" t="s">
        <v>34</v>
      </c>
      <c r="F61" s="62" t="s">
        <v>14</v>
      </c>
      <c r="G61" s="83">
        <f>0.008*2.4</f>
        <v>1.9199999999999998E-2</v>
      </c>
      <c r="H61" s="63" t="s">
        <v>41</v>
      </c>
      <c r="I61" s="64" t="s">
        <v>123</v>
      </c>
      <c r="J61" s="65" t="s">
        <v>30</v>
      </c>
      <c r="K61" s="66">
        <f>0.0606+0.0404</f>
        <v>0.10100000000000001</v>
      </c>
      <c r="L61" s="105" t="s">
        <v>42</v>
      </c>
    </row>
    <row r="62" spans="1:12" ht="53.25" customHeight="1" x14ac:dyDescent="0.2">
      <c r="A62" s="56" t="s">
        <v>177</v>
      </c>
      <c r="B62" s="72" t="s">
        <v>121</v>
      </c>
      <c r="C62" s="73" t="s">
        <v>2</v>
      </c>
      <c r="D62" s="57" t="s">
        <v>146</v>
      </c>
      <c r="E62" s="18"/>
      <c r="F62" s="18"/>
      <c r="G62" s="18"/>
      <c r="H62" s="18"/>
      <c r="I62" s="58" t="s">
        <v>45</v>
      </c>
      <c r="J62" s="59" t="s">
        <v>16</v>
      </c>
      <c r="K62" s="61">
        <v>15.212999999999999</v>
      </c>
      <c r="L62" s="105" t="s">
        <v>42</v>
      </c>
    </row>
    <row r="63" spans="1:12" x14ac:dyDescent="0.2">
      <c r="A63" s="132" t="s">
        <v>84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4"/>
    </row>
    <row r="64" spans="1:12" ht="30" customHeight="1" x14ac:dyDescent="0.2">
      <c r="A64" s="56" t="s">
        <v>101</v>
      </c>
      <c r="B64" s="72" t="s">
        <v>54</v>
      </c>
      <c r="C64" s="73" t="s">
        <v>14</v>
      </c>
      <c r="D64" s="57">
        <v>0.155</v>
      </c>
      <c r="E64" s="18"/>
      <c r="F64" s="18"/>
      <c r="G64" s="18"/>
      <c r="H64" s="18"/>
      <c r="I64" s="19"/>
      <c r="J64" s="19"/>
      <c r="K64" s="55"/>
      <c r="L64" s="104"/>
    </row>
    <row r="65" spans="1:12" ht="84" x14ac:dyDescent="0.2">
      <c r="A65" s="56" t="s">
        <v>102</v>
      </c>
      <c r="B65" s="72" t="s">
        <v>55</v>
      </c>
      <c r="C65" s="73" t="s">
        <v>14</v>
      </c>
      <c r="D65" s="57">
        <v>0.155</v>
      </c>
      <c r="E65" s="18"/>
      <c r="F65" s="18"/>
      <c r="G65" s="18"/>
      <c r="H65" s="18"/>
      <c r="I65" s="19"/>
      <c r="J65" s="19"/>
      <c r="K65" s="55"/>
      <c r="L65" s="104"/>
    </row>
    <row r="66" spans="1:12" ht="28.5" customHeight="1" x14ac:dyDescent="0.2">
      <c r="A66" s="56" t="s">
        <v>103</v>
      </c>
      <c r="B66" s="72" t="s">
        <v>39</v>
      </c>
      <c r="C66" s="73" t="s">
        <v>14</v>
      </c>
      <c r="D66" s="57">
        <v>0.155</v>
      </c>
      <c r="E66" s="18"/>
      <c r="F66" s="18"/>
      <c r="G66" s="18"/>
      <c r="H66" s="18"/>
      <c r="I66" s="19"/>
      <c r="J66" s="19"/>
      <c r="K66" s="55"/>
      <c r="L66" s="104"/>
    </row>
    <row r="67" spans="1:12" ht="16.5" customHeight="1" x14ac:dyDescent="0.2">
      <c r="A67" s="139" t="s">
        <v>104</v>
      </c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1"/>
    </row>
    <row r="68" spans="1:12" ht="36" x14ac:dyDescent="0.2">
      <c r="A68" s="56" t="s">
        <v>105</v>
      </c>
      <c r="B68" s="72" t="s">
        <v>59</v>
      </c>
      <c r="C68" s="73" t="s">
        <v>29</v>
      </c>
      <c r="D68" s="57" t="s">
        <v>173</v>
      </c>
      <c r="E68" s="54" t="s">
        <v>34</v>
      </c>
      <c r="F68" s="62" t="s">
        <v>14</v>
      </c>
      <c r="G68" s="83">
        <f>0.04*0.03*17.5*2.4</f>
        <v>5.0399999999999993E-2</v>
      </c>
      <c r="H68" s="63" t="s">
        <v>41</v>
      </c>
      <c r="I68" s="19"/>
      <c r="J68" s="19"/>
      <c r="K68" s="55"/>
      <c r="L68" s="104"/>
    </row>
    <row r="69" spans="1:12" ht="36" x14ac:dyDescent="0.2">
      <c r="A69" s="56" t="s">
        <v>106</v>
      </c>
      <c r="B69" s="72" t="s">
        <v>60</v>
      </c>
      <c r="C69" s="73" t="s">
        <v>29</v>
      </c>
      <c r="D69" s="57" t="s">
        <v>172</v>
      </c>
      <c r="E69" s="54" t="s">
        <v>34</v>
      </c>
      <c r="F69" s="62" t="s">
        <v>14</v>
      </c>
      <c r="G69" s="83">
        <f>0.04*0.03*6.7*2.4</f>
        <v>1.9296000000000001E-2</v>
      </c>
      <c r="H69" s="63" t="s">
        <v>41</v>
      </c>
      <c r="I69" s="19"/>
      <c r="J69" s="19"/>
      <c r="K69" s="55"/>
      <c r="L69" s="104"/>
    </row>
    <row r="70" spans="1:12" ht="21.75" x14ac:dyDescent="0.2">
      <c r="A70" s="56" t="s">
        <v>107</v>
      </c>
      <c r="B70" s="72" t="s">
        <v>67</v>
      </c>
      <c r="C70" s="73" t="s">
        <v>3</v>
      </c>
      <c r="D70" s="57" t="s">
        <v>157</v>
      </c>
      <c r="E70" s="18"/>
      <c r="F70" s="18"/>
      <c r="G70" s="18"/>
      <c r="H70" s="18"/>
      <c r="I70" s="19"/>
      <c r="J70" s="19"/>
      <c r="K70" s="55"/>
      <c r="L70" s="104"/>
    </row>
    <row r="71" spans="1:12" ht="21.75" x14ac:dyDescent="0.2">
      <c r="A71" s="56" t="s">
        <v>108</v>
      </c>
      <c r="B71" s="72" t="s">
        <v>69</v>
      </c>
      <c r="C71" s="73" t="s">
        <v>3</v>
      </c>
      <c r="D71" s="57" t="s">
        <v>156</v>
      </c>
      <c r="E71" s="18"/>
      <c r="F71" s="18"/>
      <c r="G71" s="18"/>
      <c r="H71" s="18"/>
      <c r="I71" s="19"/>
      <c r="J71" s="19"/>
      <c r="K71" s="55"/>
      <c r="L71" s="104"/>
    </row>
    <row r="72" spans="1:12" ht="21" x14ac:dyDescent="0.2">
      <c r="A72" s="56" t="s">
        <v>109</v>
      </c>
      <c r="B72" s="72" t="s">
        <v>71</v>
      </c>
      <c r="C72" s="73" t="s">
        <v>3</v>
      </c>
      <c r="D72" s="57" t="s">
        <v>154</v>
      </c>
      <c r="E72" s="18"/>
      <c r="F72" s="18"/>
      <c r="G72" s="18"/>
      <c r="H72" s="18"/>
      <c r="I72" s="19"/>
      <c r="J72" s="19"/>
      <c r="K72" s="55"/>
      <c r="L72" s="104"/>
    </row>
    <row r="73" spans="1:12" ht="21" x14ac:dyDescent="0.2">
      <c r="A73" s="56" t="s">
        <v>110</v>
      </c>
      <c r="B73" s="72" t="s">
        <v>73</v>
      </c>
      <c r="C73" s="73" t="s">
        <v>3</v>
      </c>
      <c r="D73" s="57" t="s">
        <v>155</v>
      </c>
      <c r="E73" s="18"/>
      <c r="F73" s="18"/>
      <c r="G73" s="18"/>
      <c r="H73" s="18"/>
      <c r="I73" s="19"/>
      <c r="J73" s="19"/>
      <c r="K73" s="55"/>
      <c r="L73" s="104"/>
    </row>
    <row r="74" spans="1:12" ht="45" x14ac:dyDescent="0.2">
      <c r="A74" s="56" t="s">
        <v>111</v>
      </c>
      <c r="B74" s="72" t="s">
        <v>35</v>
      </c>
      <c r="C74" s="73" t="s">
        <v>2</v>
      </c>
      <c r="D74" s="57" t="s">
        <v>151</v>
      </c>
      <c r="E74" s="18"/>
      <c r="F74" s="18"/>
      <c r="G74" s="18"/>
      <c r="H74" s="18"/>
      <c r="I74" s="58" t="s">
        <v>45</v>
      </c>
      <c r="J74" s="59" t="s">
        <v>16</v>
      </c>
      <c r="K74" s="61" t="s">
        <v>133</v>
      </c>
      <c r="L74" s="105" t="s">
        <v>42</v>
      </c>
    </row>
    <row r="75" spans="1:12" ht="60" x14ac:dyDescent="0.2">
      <c r="A75" s="56" t="s">
        <v>112</v>
      </c>
      <c r="B75" s="72" t="s">
        <v>56</v>
      </c>
      <c r="C75" s="73" t="s">
        <v>15</v>
      </c>
      <c r="D75" s="57" t="s">
        <v>152</v>
      </c>
      <c r="E75" s="18"/>
      <c r="F75" s="18"/>
      <c r="G75" s="18"/>
      <c r="H75" s="18"/>
      <c r="I75" s="19"/>
      <c r="J75" s="19"/>
      <c r="K75" s="55"/>
      <c r="L75" s="104"/>
    </row>
    <row r="76" spans="1:12" ht="60" x14ac:dyDescent="0.2">
      <c r="A76" s="56" t="s">
        <v>178</v>
      </c>
      <c r="B76" s="72" t="s">
        <v>43</v>
      </c>
      <c r="C76" s="73" t="s">
        <v>15</v>
      </c>
      <c r="D76" s="57" t="s">
        <v>153</v>
      </c>
      <c r="E76" s="18"/>
      <c r="F76" s="18"/>
      <c r="G76" s="18"/>
      <c r="H76" s="18"/>
      <c r="I76" s="19"/>
      <c r="J76" s="19"/>
      <c r="K76" s="55"/>
      <c r="L76" s="104"/>
    </row>
    <row r="77" spans="1:12" ht="60.75" customHeight="1" x14ac:dyDescent="0.2">
      <c r="A77" s="76" t="s">
        <v>113</v>
      </c>
      <c r="B77" s="107" t="s">
        <v>44</v>
      </c>
      <c r="C77" s="110" t="s">
        <v>36</v>
      </c>
      <c r="D77" s="109" t="s">
        <v>149</v>
      </c>
      <c r="E77" s="20"/>
      <c r="F77" s="20"/>
      <c r="G77" s="20"/>
      <c r="H77" s="20"/>
      <c r="I77" s="58" t="s">
        <v>48</v>
      </c>
      <c r="J77" s="59" t="s">
        <v>30</v>
      </c>
      <c r="K77" s="66" t="s">
        <v>115</v>
      </c>
      <c r="L77" s="105" t="s">
        <v>42</v>
      </c>
    </row>
    <row r="78" spans="1:12" ht="33.75" x14ac:dyDescent="0.2">
      <c r="A78" s="82"/>
      <c r="B78" s="91"/>
      <c r="C78" s="91"/>
      <c r="D78" s="21"/>
      <c r="E78" s="21"/>
      <c r="F78" s="21"/>
      <c r="G78" s="21"/>
      <c r="H78" s="21"/>
      <c r="I78" s="58" t="s">
        <v>46</v>
      </c>
      <c r="J78" s="59" t="s">
        <v>47</v>
      </c>
      <c r="K78" s="61" t="s">
        <v>116</v>
      </c>
      <c r="L78" s="105" t="s">
        <v>42</v>
      </c>
    </row>
    <row r="79" spans="1:12" ht="45" x14ac:dyDescent="0.2">
      <c r="A79" s="81"/>
      <c r="B79" s="90"/>
      <c r="C79" s="90"/>
      <c r="D79" s="22"/>
      <c r="E79" s="22"/>
      <c r="F79" s="22"/>
      <c r="G79" s="22"/>
      <c r="H79" s="22"/>
      <c r="I79" s="58" t="s">
        <v>45</v>
      </c>
      <c r="J79" s="59" t="s">
        <v>16</v>
      </c>
      <c r="K79" s="61">
        <f>1.96746+2.048772</f>
        <v>4.0162320000000005</v>
      </c>
      <c r="L79" s="105" t="s">
        <v>42</v>
      </c>
    </row>
    <row r="80" spans="1:12" ht="33.75" customHeight="1" x14ac:dyDescent="0.2">
      <c r="A80" s="56" t="s">
        <v>179</v>
      </c>
      <c r="B80" s="72" t="s">
        <v>58</v>
      </c>
      <c r="C80" s="73" t="s">
        <v>191</v>
      </c>
      <c r="D80" s="57" t="s">
        <v>192</v>
      </c>
      <c r="E80" s="21"/>
      <c r="F80" s="21"/>
      <c r="G80" s="21"/>
      <c r="H80" s="21"/>
      <c r="I80" s="58"/>
      <c r="J80" s="59"/>
      <c r="K80" s="61"/>
      <c r="L80" s="105"/>
    </row>
    <row r="81" spans="1:13" ht="48.75" customHeight="1" x14ac:dyDescent="0.2">
      <c r="A81" s="76" t="s">
        <v>114</v>
      </c>
      <c r="B81" s="126" t="s">
        <v>37</v>
      </c>
      <c r="C81" s="110" t="s">
        <v>147</v>
      </c>
      <c r="D81" s="109" t="s">
        <v>148</v>
      </c>
      <c r="E81" s="20"/>
      <c r="F81" s="20"/>
      <c r="G81" s="20"/>
      <c r="H81" s="20"/>
      <c r="I81" s="58" t="s">
        <v>81</v>
      </c>
      <c r="J81" s="19"/>
      <c r="K81" s="61" t="s">
        <v>169</v>
      </c>
      <c r="L81" s="105" t="s">
        <v>42</v>
      </c>
    </row>
    <row r="82" spans="1:13" ht="25.5" customHeight="1" x14ac:dyDescent="0.2">
      <c r="A82" s="77"/>
      <c r="B82" s="127"/>
      <c r="C82" s="78"/>
      <c r="D82" s="21"/>
      <c r="E82" s="21"/>
      <c r="F82" s="21"/>
      <c r="G82" s="21"/>
      <c r="H82" s="21"/>
      <c r="I82" s="58" t="s">
        <v>38</v>
      </c>
      <c r="J82" s="19"/>
      <c r="K82" s="61" t="s">
        <v>170</v>
      </c>
      <c r="L82" s="105" t="s">
        <v>42</v>
      </c>
    </row>
    <row r="83" spans="1:13" ht="25.5" customHeight="1" x14ac:dyDescent="0.2">
      <c r="A83" s="79"/>
      <c r="B83" s="108"/>
      <c r="C83" s="80"/>
      <c r="D83" s="22"/>
      <c r="E83" s="22"/>
      <c r="F83" s="22"/>
      <c r="G83" s="22"/>
      <c r="H83" s="22"/>
      <c r="I83" s="58" t="s">
        <v>49</v>
      </c>
      <c r="J83" s="19"/>
      <c r="K83" s="60" t="s">
        <v>119</v>
      </c>
      <c r="L83" s="105" t="s">
        <v>42</v>
      </c>
    </row>
    <row r="84" spans="1:13" ht="42.75" customHeight="1" x14ac:dyDescent="0.2">
      <c r="A84" s="56" t="s">
        <v>180</v>
      </c>
      <c r="B84" s="72" t="s">
        <v>122</v>
      </c>
      <c r="C84" s="73" t="s">
        <v>53</v>
      </c>
      <c r="D84" s="57" t="s">
        <v>150</v>
      </c>
      <c r="E84" s="54" t="s">
        <v>34</v>
      </c>
      <c r="F84" s="62" t="s">
        <v>14</v>
      </c>
      <c r="G84" s="83">
        <f>0.008*2.4</f>
        <v>1.9199999999999998E-2</v>
      </c>
      <c r="H84" s="63" t="s">
        <v>41</v>
      </c>
      <c r="I84" s="64" t="s">
        <v>123</v>
      </c>
      <c r="J84" s="65" t="s">
        <v>30</v>
      </c>
      <c r="K84" s="66">
        <f>0.0606+0.0404</f>
        <v>0.10100000000000001</v>
      </c>
      <c r="L84" s="105" t="s">
        <v>42</v>
      </c>
    </row>
    <row r="85" spans="1:13" ht="45" x14ac:dyDescent="0.2">
      <c r="A85" s="56" t="s">
        <v>117</v>
      </c>
      <c r="B85" s="72" t="s">
        <v>121</v>
      </c>
      <c r="C85" s="73" t="s">
        <v>2</v>
      </c>
      <c r="D85" s="57" t="s">
        <v>146</v>
      </c>
      <c r="E85" s="18"/>
      <c r="F85" s="18"/>
      <c r="G85" s="18"/>
      <c r="H85" s="18"/>
      <c r="I85" s="58" t="s">
        <v>45</v>
      </c>
      <c r="J85" s="59" t="s">
        <v>16</v>
      </c>
      <c r="K85" s="61">
        <v>15.212999999999999</v>
      </c>
      <c r="L85" s="105" t="s">
        <v>42</v>
      </c>
    </row>
    <row r="86" spans="1:13" x14ac:dyDescent="0.2">
      <c r="A86" s="132" t="s">
        <v>84</v>
      </c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4"/>
    </row>
    <row r="87" spans="1:13" ht="30.75" customHeight="1" x14ac:dyDescent="0.2">
      <c r="A87" s="56" t="s">
        <v>181</v>
      </c>
      <c r="B87" s="113" t="s">
        <v>194</v>
      </c>
      <c r="C87" s="73" t="s">
        <v>29</v>
      </c>
      <c r="D87" s="115" t="s">
        <v>195</v>
      </c>
      <c r="E87" s="112" t="s">
        <v>203</v>
      </c>
      <c r="F87" s="118" t="s">
        <v>201</v>
      </c>
      <c r="G87" s="114" t="s">
        <v>204</v>
      </c>
      <c r="H87" s="117" t="s">
        <v>205</v>
      </c>
      <c r="I87" s="19"/>
      <c r="J87" s="19"/>
      <c r="K87" s="55"/>
      <c r="L87" s="119"/>
      <c r="M87" s="116"/>
    </row>
    <row r="88" spans="1:13" ht="45.75" customHeight="1" x14ac:dyDescent="0.2">
      <c r="A88" s="137" t="s">
        <v>118</v>
      </c>
      <c r="B88" s="135" t="s">
        <v>196</v>
      </c>
      <c r="C88" s="110" t="s">
        <v>29</v>
      </c>
      <c r="D88" s="124" t="s">
        <v>195</v>
      </c>
      <c r="E88" s="123"/>
      <c r="F88" s="123"/>
      <c r="G88" s="123"/>
      <c r="H88" s="123"/>
      <c r="I88" s="119" t="s">
        <v>197</v>
      </c>
      <c r="J88" s="120" t="s">
        <v>201</v>
      </c>
      <c r="K88" s="121">
        <v>8.7978000000000005</v>
      </c>
      <c r="L88" s="105" t="s">
        <v>42</v>
      </c>
      <c r="M88" s="116"/>
    </row>
    <row r="89" spans="1:13" ht="44.25" customHeight="1" x14ac:dyDescent="0.2">
      <c r="A89" s="138"/>
      <c r="B89" s="136"/>
      <c r="C89" s="111"/>
      <c r="D89" s="125"/>
      <c r="E89" s="125"/>
      <c r="F89" s="125"/>
      <c r="G89" s="125"/>
      <c r="H89" s="125"/>
      <c r="I89" s="119" t="s">
        <v>198</v>
      </c>
      <c r="J89" s="120" t="s">
        <v>202</v>
      </c>
      <c r="K89" s="122">
        <v>0.36299999999999999</v>
      </c>
      <c r="L89" s="105" t="s">
        <v>42</v>
      </c>
      <c r="M89" s="116"/>
    </row>
    <row r="90" spans="1:13" ht="45.75" customHeight="1" x14ac:dyDescent="0.2">
      <c r="A90" s="123"/>
      <c r="B90" s="123"/>
      <c r="C90" s="110"/>
      <c r="D90" s="123"/>
      <c r="E90" s="123"/>
      <c r="F90" s="123"/>
      <c r="G90" s="123"/>
      <c r="H90" s="123"/>
      <c r="I90" s="119" t="s">
        <v>199</v>
      </c>
      <c r="J90" s="120" t="s">
        <v>16</v>
      </c>
      <c r="K90" s="122">
        <v>1.254</v>
      </c>
      <c r="L90" s="105" t="s">
        <v>42</v>
      </c>
      <c r="M90" s="116"/>
    </row>
    <row r="91" spans="1:13" ht="24" customHeight="1" x14ac:dyDescent="0.2">
      <c r="A91" s="125"/>
      <c r="B91" s="125"/>
      <c r="C91" s="111"/>
      <c r="D91" s="125"/>
      <c r="E91" s="125"/>
      <c r="F91" s="125"/>
      <c r="G91" s="125"/>
      <c r="H91" s="125"/>
      <c r="I91" s="119" t="s">
        <v>200</v>
      </c>
      <c r="J91" s="120" t="s">
        <v>16</v>
      </c>
      <c r="K91" s="122">
        <v>0.26400000000000001</v>
      </c>
      <c r="L91" s="105" t="s">
        <v>42</v>
      </c>
    </row>
    <row r="92" spans="1:13" ht="36.75" customHeight="1" x14ac:dyDescent="0.2">
      <c r="A92" s="56" t="s">
        <v>120</v>
      </c>
      <c r="B92" s="72" t="s">
        <v>54</v>
      </c>
      <c r="C92" s="73" t="s">
        <v>14</v>
      </c>
      <c r="D92" s="57">
        <v>8.8999999999999996E-2</v>
      </c>
      <c r="E92" s="18"/>
      <c r="F92" s="18"/>
      <c r="G92" s="18"/>
      <c r="H92" s="18"/>
      <c r="I92" s="19"/>
      <c r="J92" s="19"/>
      <c r="K92" s="55"/>
      <c r="L92" s="104"/>
    </row>
    <row r="93" spans="1:13" ht="84" x14ac:dyDescent="0.2">
      <c r="A93" s="56" t="s">
        <v>206</v>
      </c>
      <c r="B93" s="72" t="s">
        <v>55</v>
      </c>
      <c r="C93" s="73" t="s">
        <v>14</v>
      </c>
      <c r="D93" s="57">
        <v>8.8999999999999996E-2</v>
      </c>
      <c r="E93" s="18"/>
      <c r="F93" s="18"/>
      <c r="G93" s="18"/>
      <c r="H93" s="18"/>
      <c r="I93" s="19"/>
      <c r="J93" s="19"/>
      <c r="K93" s="55"/>
      <c r="L93" s="104"/>
    </row>
    <row r="94" spans="1:13" ht="33" customHeight="1" x14ac:dyDescent="0.2">
      <c r="A94" s="56" t="s">
        <v>207</v>
      </c>
      <c r="B94" s="92" t="s">
        <v>39</v>
      </c>
      <c r="C94" s="106" t="s">
        <v>40</v>
      </c>
      <c r="D94" s="57">
        <v>8.8999999999999996E-2</v>
      </c>
      <c r="E94" s="18"/>
      <c r="F94" s="18"/>
      <c r="G94" s="18"/>
      <c r="H94" s="18"/>
      <c r="I94" s="19"/>
      <c r="J94" s="19"/>
      <c r="K94" s="55"/>
      <c r="L94" s="104"/>
    </row>
    <row r="95" spans="1:13" ht="86.25" customHeight="1" x14ac:dyDescent="0.2">
      <c r="A95" s="128" t="s">
        <v>208</v>
      </c>
      <c r="B95" s="129"/>
      <c r="C95" s="129"/>
      <c r="D95" s="129"/>
      <c r="E95" s="129"/>
      <c r="F95" s="129"/>
      <c r="G95" s="129"/>
      <c r="H95" s="129"/>
      <c r="I95" s="129"/>
      <c r="J95" s="129"/>
      <c r="K95" s="129"/>
      <c r="L95" s="129"/>
    </row>
    <row r="97" spans="1:12" ht="18.75" customHeight="1" x14ac:dyDescent="0.2">
      <c r="A97" s="8" t="s">
        <v>209</v>
      </c>
      <c r="B97" s="42"/>
      <c r="C97" s="42"/>
      <c r="D97" s="8" t="s">
        <v>210</v>
      </c>
      <c r="E97" s="35"/>
      <c r="F97" s="130" t="s">
        <v>24</v>
      </c>
      <c r="G97" s="130"/>
      <c r="H97" s="130"/>
      <c r="I97" s="130"/>
      <c r="J97" s="130"/>
      <c r="K97" s="130"/>
      <c r="L97" s="130"/>
    </row>
    <row r="98" spans="1:12" ht="18.75" customHeight="1" x14ac:dyDescent="0.2">
      <c r="E98" s="36"/>
      <c r="F98" s="131" t="s">
        <v>27</v>
      </c>
      <c r="G98" s="131"/>
      <c r="H98" s="131"/>
      <c r="I98" s="131"/>
      <c r="J98" s="16"/>
      <c r="K98" s="36" t="s">
        <v>28</v>
      </c>
      <c r="L98" s="93"/>
    </row>
    <row r="99" spans="1:12" ht="22.5" customHeight="1" x14ac:dyDescent="0.2">
      <c r="A99" s="8" t="s">
        <v>25</v>
      </c>
      <c r="B99" s="42"/>
      <c r="C99" s="42"/>
      <c r="D99" s="30" t="s">
        <v>26</v>
      </c>
      <c r="E99" s="2"/>
      <c r="F99" s="131"/>
      <c r="G99" s="131"/>
      <c r="H99" s="131"/>
      <c r="I99" s="131"/>
      <c r="K99" s="47"/>
    </row>
  </sheetData>
  <autoFilter ref="A16:M16"/>
  <mergeCells count="36">
    <mergeCell ref="A17:D17"/>
    <mergeCell ref="A12:L12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67:L67"/>
    <mergeCell ref="B28:B30"/>
    <mergeCell ref="D28:D30"/>
    <mergeCell ref="A37:L37"/>
    <mergeCell ref="A18:L18"/>
    <mergeCell ref="B32:B34"/>
    <mergeCell ref="B58:B59"/>
    <mergeCell ref="D58:D59"/>
    <mergeCell ref="A44:L44"/>
    <mergeCell ref="A63:L63"/>
    <mergeCell ref="B38:B40"/>
    <mergeCell ref="D32:D34"/>
    <mergeCell ref="C38:C40"/>
    <mergeCell ref="D38:D40"/>
    <mergeCell ref="B54:B56"/>
    <mergeCell ref="B81:B82"/>
    <mergeCell ref="A95:L95"/>
    <mergeCell ref="F97:L97"/>
    <mergeCell ref="F98:I99"/>
    <mergeCell ref="A86:L86"/>
    <mergeCell ref="B88:B89"/>
    <mergeCell ref="A88:A89"/>
  </mergeCells>
  <pageMargins left="0.2" right="0.16" top="0.38" bottom="0.35" header="0.31496062992125984" footer="0.19685039370078741"/>
  <pageSetup paperSize="9" scale="9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2024-03-11T03:38:00Z</cp:lastPrinted>
  <dcterms:created xsi:type="dcterms:W3CDTF">2002-02-11T05:58:42Z</dcterms:created>
  <dcterms:modified xsi:type="dcterms:W3CDTF">2024-03-11T03:38:59Z</dcterms:modified>
</cp:coreProperties>
</file>