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4 ЕСЭ ГГ ИГЭС\0_2022\АП Ремонт техн.помещений\2. Документация\Техническое задание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деф.вед.!$A$1:$L$176</definedName>
  </definedNames>
  <calcPr calcId="162913"/>
</workbook>
</file>

<file path=xl/calcChain.xml><?xml version="1.0" encoding="utf-8"?>
<calcChain xmlns="http://schemas.openxmlformats.org/spreadsheetml/2006/main">
  <c r="E158" i="2" l="1"/>
  <c r="K152" i="2"/>
  <c r="K150" i="2"/>
  <c r="K149" i="2"/>
  <c r="G146" i="2"/>
  <c r="E36" i="2" l="1"/>
  <c r="K118" i="2"/>
  <c r="K108" i="2"/>
  <c r="G107" i="2"/>
  <c r="E142" i="2" s="1"/>
  <c r="K86" i="2"/>
  <c r="K85" i="2"/>
  <c r="K70" i="2"/>
  <c r="G69" i="2"/>
  <c r="E76" i="2" s="1"/>
  <c r="K46" i="2"/>
  <c r="K29" i="2"/>
</calcChain>
</file>

<file path=xl/sharedStrings.xml><?xml version="1.0" encoding="utf-8"?>
<sst xmlns="http://schemas.openxmlformats.org/spreadsheetml/2006/main" count="637" uniqueCount="197">
  <si>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</si>
  <si>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</si>
  <si>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</si>
  <si>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</si>
  <si>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</si>
  <si>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</si>
  <si>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</si>
  <si>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</si>
  <si>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</si>
  <si>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</si>
  <si>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</si>
  <si>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</si>
  <si>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</si>
  <si>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</si>
  <si>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</si>
  <si>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 т груза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</si>
  <si>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</si>
  <si>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</si>
  <si>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</si>
  <si>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</si>
  <si>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</si>
  <si>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</si>
  <si>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 xml:space="preserve">мусор
</t>
  </si>
  <si>
    <t>Подрядчик</t>
  </si>
  <si>
    <t>Приложение №2 к  договору № 07-19 от "___"___________ 2019г.</t>
  </si>
  <si>
    <t>"___"  ___________ 2020г.</t>
  </si>
  <si>
    <t>Ветошь</t>
  </si>
  <si>
    <t>Ведомость объемов работ №1</t>
  </si>
  <si>
    <t>Директор филиала 
ООО «ЕвроСибЭнерго-Гидрогенерация»
 Иркутская ГЭС</t>
  </si>
  <si>
    <t>Строительный мусор</t>
  </si>
  <si>
    <t>100 м</t>
  </si>
  <si>
    <t>шт</t>
  </si>
  <si>
    <t xml:space="preserve">Пакер-инъектор металлический с плоской головкой  диам.13мм </t>
  </si>
  <si>
    <t>100 м2 горизонтальной проекции</t>
  </si>
  <si>
    <t>Детали деревянные лесов из пиломатериалов хвойных пород</t>
  </si>
  <si>
    <t>Детали стальных трубчатых лесов, укомплектованные пробками, крючками и хомутами, окрашенные</t>
  </si>
  <si>
    <t>Щиты настила, все толщины</t>
  </si>
  <si>
    <t xml:space="preserve"> Здание гидростанции инв.№ТГ0001142. </t>
  </si>
  <si>
    <t>1</t>
  </si>
  <si>
    <t>2</t>
  </si>
  <si>
    <t>3</t>
  </si>
  <si>
    <t>4</t>
  </si>
  <si>
    <t>Грунтовка: акриловая глубокого проникновения "БИРСС Грунт КШ"</t>
  </si>
  <si>
    <t>Окраска водно-дисперсионными акриловыми составами улучшенная: по штукатурке стен</t>
  </si>
  <si>
    <t>Шкурка шлифовальная двухслойная с зернистостью 40-25</t>
  </si>
  <si>
    <t>Грунтовка акриловая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</si>
  <si>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</si>
  <si>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t>"___ " __________________2022г.</t>
  </si>
  <si>
    <t xml:space="preserve"> _________________В.А. Чеверда </t>
  </si>
  <si>
    <t>Отбивка штукатурки с поверхностей: стен и потолков кирпичных</t>
  </si>
  <si>
    <t>Технологическое обеспыливание бетонной поверхности стен</t>
  </si>
  <si>
    <t>Приготовление безусадочных, быстротвердеющих составов тиксотропного типа однокомпонентных: вручную</t>
  </si>
  <si>
    <t>Смеси сухие ремонтные тиксотропные, класс В60 (М800), F400, W16, безусадочные, быстротвердеющие</t>
  </si>
  <si>
    <t>Средство на акриловой основе по уходу за свежеуложенным бетоном</t>
  </si>
  <si>
    <t>1000 шт</t>
  </si>
  <si>
    <t>Герметизация технологических швов и сквозных трещин в железобетонных конструкциях с использованием инъекционных одно- и двухкомпонентных полиуретановых составов: пена и смола</t>
  </si>
  <si>
    <t>10 м2</t>
  </si>
  <si>
    <t>Рокапур 04 (пена)</t>
  </si>
  <si>
    <t>Рокапур 018 (смола)</t>
  </si>
  <si>
    <t>Промывочная жидкость Рокапур 73 (10 % от Рокапур)</t>
  </si>
  <si>
    <t>Смеси сухие цементные с полимерными добавками, F15, адгезионная прочность не менее 0,3 Н/мм2, шпаклевочные, выравнивающие, для ремонта поврежденных поверхностей и для внутренних и наружных работ</t>
  </si>
  <si>
    <t>Установка и разборка внутренних трубчатых инвентарных лесов: при высоте помещений до 6 м</t>
  </si>
  <si>
    <t>100 шт</t>
  </si>
  <si>
    <t>Нанесение безусадочных, быстротвердеющих составов тиксотропного типа вручную в один слой, толщина слоя 30 мм, на поверхности бетонных и железобетонных конструкций: вертикальные</t>
  </si>
  <si>
    <t>Устройство центров инъектирования на линейных швах: в отверстиях диаметром 14 мм, глубиной 1000 мм</t>
  </si>
  <si>
    <t xml:space="preserve">Начальник УТОиР ЗиС                                                         Е.А. Кочкин </t>
  </si>
  <si>
    <t>Окрашивание водоэмульсионными составами поверхностей стен, ранее окрашенных: водоэмульсионной краской с расчисткой старой краски свыше 10 до 35%</t>
  </si>
  <si>
    <t>Щебень пористый из металлургического шлака М 600, фракция 5-10 мм</t>
  </si>
  <si>
    <t>Краска акриловая</t>
  </si>
  <si>
    <t>Окрашивание водоэмульсионными составами поверхностей потолков, ранее окрашенных: водоэмульсионной краской, с расчисткой старой краски свыше 10 до 35%</t>
  </si>
  <si>
    <t>Смеси сухие строительные штукатурные, декоративные, минеральные, под окраску</t>
  </si>
  <si>
    <t>м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</si>
  <si>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</si>
  <si>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25 км</t>
  </si>
  <si>
    <t>тн</t>
  </si>
  <si>
    <t>Улучшенная масляная окраска ранее окрашенных стен: за два раза с расчисткой старой краски до 35%  (цилиндр снаружи)</t>
  </si>
  <si>
    <t>Эмаль ПФ-115</t>
  </si>
  <si>
    <t>Олифа комбинированная для разведения масляных густотертых красок и для внешних работ по деревянным поверхностям</t>
  </si>
  <si>
    <t>Окраска масляными составами ранее окрашенных больших металлических поверхностей (цилиндр металл): за два раза</t>
  </si>
  <si>
    <t>Монтаж мелких металлоконструкций массой до 10 кг</t>
  </si>
  <si>
    <t>т металлоконструкций</t>
  </si>
  <si>
    <t>Электроды сварочные Э42, диаметр 4 мм</t>
  </si>
  <si>
    <t>Проволока горячекатаная в мотках, диаметр 6,3-6,5 мм</t>
  </si>
  <si>
    <t>Сталь круглая нержавеющая марки 12Х18Н10Т диаметром 10-250 мм</t>
  </si>
  <si>
    <t>Болт анкерный диаметром 12 мм</t>
  </si>
  <si>
    <t>шт.</t>
  </si>
  <si>
    <t>Сталь листовая горячекатаная нержавеющая марки 12Х17, толщиной 1,5 мм</t>
  </si>
  <si>
    <t>Окраска масляными составами ранее окрашенных металлических решеток за 2 раза (между цилиндром генератора и НК)</t>
  </si>
  <si>
    <t>Раствор готовый кладочный тяжелый цементный</t>
  </si>
  <si>
    <t>Устройство покрытий из плит керамогранитных размером: 300х300*8мм</t>
  </si>
  <si>
    <t>Смеси сухие водостойкие для затирки межплиточных швов шириной 1-6 мм (различная цветовая гамма)</t>
  </si>
  <si>
    <t>Гранит керамический многоцветный неполированный, размер 300х300х8 мм</t>
  </si>
  <si>
    <t>Рейки деревянные, сечение 8х18 мм</t>
  </si>
  <si>
    <t>Клей для плитки (сухая смесь)</t>
  </si>
  <si>
    <t>Грунтовка: водно-дисперсионная "БИРСС Бетон-контакт"</t>
  </si>
  <si>
    <t>Укрытие пленкой оборудования от пыли и брызг воды и краски</t>
  </si>
  <si>
    <t>Пленка полиэтиленовая толщиной: 0,2-0,5 мм</t>
  </si>
  <si>
    <t>Усиление металлоконструкций</t>
  </si>
  <si>
    <t>м шва</t>
  </si>
  <si>
    <t>Проволока порошковая для дуговой сварки</t>
  </si>
  <si>
    <t>Электроды сварочные Э46, диаметр 4 мм</t>
  </si>
  <si>
    <t>Прокат полосовой, горячекатаный, марка стали Ст3сп, размер 50х5 мм</t>
  </si>
  <si>
    <t>Обезжиривание поверхностей</t>
  </si>
  <si>
    <t>Ацетон технический, сорт высший</t>
  </si>
  <si>
    <t>Огрунтовка металлических поверхностей за один раз: грунтовкой ГФ-021</t>
  </si>
  <si>
    <t>Грунтовка ГФ-021</t>
  </si>
  <si>
    <t>Укрытие пленкой оборудования от пыли, брызг воды и краски</t>
  </si>
  <si>
    <t>Раствор готовый кладочный цементный тяжелый</t>
  </si>
  <si>
    <t>Обеспыливание поверхности</t>
  </si>
  <si>
    <t>Огрунтовка бетонных и оштукатуренных поверхностей полов: Мастика Вектор-1025</t>
  </si>
  <si>
    <t>Растворитель Р-4</t>
  </si>
  <si>
    <t>Антикоррозийная мастика "Вектор 1025" (150 г на 1 м2 в 1 слой)</t>
  </si>
  <si>
    <t>Антикоррозийная мастика "Магистраль" (200г на 1 м2 в 1 слой-полы)</t>
  </si>
  <si>
    <t>Укладка металлического накладного профиля по граням лестничных маршей</t>
  </si>
  <si>
    <t>Винты самонарезающие, остроконечные, длина 35 мм</t>
  </si>
  <si>
    <t>Профили стыкоперекрывающие из алюминиевых сплавов (порожки) с покрытием</t>
  </si>
  <si>
    <t>Окраска масляными составами ранее окрашенных поверхностей труб: стальных за 2 раза</t>
  </si>
  <si>
    <t>Очистка поверхностей от мазута уайт-спиритом</t>
  </si>
  <si>
    <t>Уайт-спирит</t>
  </si>
  <si>
    <t>Окраска масляными составами ранее окрашенных больших металлических поверхностей (кроме крыш): за два раза (лекажные приямки)</t>
  </si>
  <si>
    <t>Обезжиривание поверхностей: уайт-спиритом</t>
  </si>
  <si>
    <t>Растворитель Р-5</t>
  </si>
  <si>
    <t>Антикоррозийная мастика "Вектор 1236" (150 г на 1 м2 в 1 слой)</t>
  </si>
  <si>
    <t>Гидроизоляционная мастика "Магистраль" (200г на 1 м2 в 1 слой-полы)</t>
  </si>
  <si>
    <t>Обертывание поверхности изоляции рулонными материалами насухо с проклейкой швов</t>
  </si>
  <si>
    <t>Лента стальная упаковочная мягкая нормальной точности 0,7х20-50 мм</t>
  </si>
  <si>
    <t>Пенотерм НПП ЛФ 5 мм</t>
  </si>
  <si>
    <t>Лак битумный БТ-577</t>
  </si>
  <si>
    <r>
      <t>0,595</t>
    </r>
    <r>
      <rPr>
        <b/>
        <i/>
        <sz val="8"/>
        <rFont val="Times New Roman"/>
        <family val="1"/>
        <charset val="204"/>
      </rPr>
      <t xml:space="preserve">
59,5 / 100</t>
    </r>
  </si>
  <si>
    <r>
      <t>0,26</t>
    </r>
    <r>
      <rPr>
        <b/>
        <i/>
        <sz val="8"/>
        <rFont val="Times New Roman"/>
        <family val="1"/>
        <charset val="204"/>
      </rPr>
      <t xml:space="preserve">
26 / 100</t>
    </r>
  </si>
  <si>
    <r>
      <t>0,03</t>
    </r>
    <r>
      <rPr>
        <b/>
        <i/>
        <sz val="8"/>
        <rFont val="Times New Roman"/>
        <family val="1"/>
        <charset val="204"/>
      </rPr>
      <t xml:space="preserve">
3 / 100</t>
    </r>
  </si>
  <si>
    <r>
      <t>1,742</t>
    </r>
    <r>
      <rPr>
        <b/>
        <i/>
        <sz val="8"/>
        <rFont val="Times New Roman"/>
        <family val="1"/>
        <charset val="204"/>
      </rPr>
      <t xml:space="preserve">
174,2 / 100</t>
    </r>
  </si>
  <si>
    <r>
      <t>0,08</t>
    </r>
    <r>
      <rPr>
        <b/>
        <i/>
        <sz val="8"/>
        <rFont val="Times New Roman"/>
        <family val="1"/>
        <charset val="204"/>
      </rPr>
      <t xml:space="preserve">
8 / 100</t>
    </r>
  </si>
  <si>
    <r>
      <t>1,912</t>
    </r>
    <r>
      <rPr>
        <b/>
        <i/>
        <sz val="8"/>
        <rFont val="Times New Roman"/>
        <family val="1"/>
        <charset val="204"/>
      </rPr>
      <t xml:space="preserve">
191,2 / 100</t>
    </r>
  </si>
  <si>
    <r>
      <t>1,597</t>
    </r>
    <r>
      <rPr>
        <b/>
        <i/>
        <sz val="8"/>
        <rFont val="Times New Roman"/>
        <family val="1"/>
        <charset val="204"/>
      </rPr>
      <t xml:space="preserve">
159,7 / 100</t>
    </r>
  </si>
  <si>
    <r>
      <t>0,075676</t>
    </r>
    <r>
      <rPr>
        <b/>
        <i/>
        <sz val="8"/>
        <rFont val="Times New Roman"/>
        <family val="1"/>
        <charset val="204"/>
      </rPr>
      <t xml:space="preserve">
(0,00031+0,075366)</t>
    </r>
  </si>
  <si>
    <r>
      <t>0,2</t>
    </r>
    <r>
      <rPr>
        <b/>
        <i/>
        <sz val="8"/>
        <rFont val="Times New Roman"/>
        <family val="1"/>
        <charset val="204"/>
      </rPr>
      <t xml:space="preserve">
20 / 100</t>
    </r>
  </si>
  <si>
    <r>
      <t>0,45</t>
    </r>
    <r>
      <rPr>
        <b/>
        <i/>
        <sz val="8"/>
        <rFont val="Times New Roman"/>
        <family val="1"/>
        <charset val="204"/>
      </rPr>
      <t xml:space="preserve">
45 / 100</t>
    </r>
  </si>
  <si>
    <r>
      <t>5,318</t>
    </r>
    <r>
      <rPr>
        <b/>
        <i/>
        <sz val="8"/>
        <rFont val="Times New Roman"/>
        <family val="1"/>
        <charset val="204"/>
      </rPr>
      <t xml:space="preserve">
2,475+2,475+0,368</t>
    </r>
  </si>
  <si>
    <r>
      <t>0,365</t>
    </r>
    <r>
      <rPr>
        <b/>
        <i/>
        <sz val="8"/>
        <rFont val="Times New Roman"/>
        <family val="1"/>
        <charset val="204"/>
      </rPr>
      <t xml:space="preserve">
36,5 / 100</t>
    </r>
  </si>
  <si>
    <r>
      <t>0,022</t>
    </r>
    <r>
      <rPr>
        <b/>
        <i/>
        <sz val="8"/>
        <rFont val="Times New Roman"/>
        <family val="1"/>
        <charset val="204"/>
      </rPr>
      <t xml:space="preserve">
2,2 / 100</t>
    </r>
  </si>
  <si>
    <r>
      <t>0,4</t>
    </r>
    <r>
      <rPr>
        <b/>
        <i/>
        <sz val="8"/>
        <rFont val="Times New Roman"/>
        <family val="1"/>
        <charset val="204"/>
      </rPr>
      <t xml:space="preserve">
40 / 100</t>
    </r>
  </si>
  <si>
    <r>
      <t>0,97</t>
    </r>
    <r>
      <rPr>
        <b/>
        <i/>
        <sz val="8"/>
        <rFont val="Times New Roman"/>
        <family val="1"/>
        <charset val="204"/>
      </rPr>
      <t xml:space="preserve">
97 / 100</t>
    </r>
  </si>
  <si>
    <r>
      <t>0,62</t>
    </r>
    <r>
      <rPr>
        <b/>
        <i/>
        <sz val="8"/>
        <rFont val="Times New Roman"/>
        <family val="1"/>
        <charset val="204"/>
      </rPr>
      <t xml:space="preserve">
62 / 100</t>
    </r>
  </si>
  <si>
    <r>
      <t>0,43</t>
    </r>
    <r>
      <rPr>
        <b/>
        <i/>
        <sz val="8"/>
        <rFont val="Times New Roman"/>
        <family val="1"/>
        <charset val="204"/>
      </rPr>
      <t xml:space="preserve">
43 / 100</t>
    </r>
  </si>
  <si>
    <r>
      <t>0,2</t>
    </r>
    <r>
      <rPr>
        <b/>
        <i/>
        <sz val="8"/>
        <rFont val="Times New Roman"/>
        <family val="1"/>
        <charset val="204"/>
      </rPr>
      <t xml:space="preserve">
а19</t>
    </r>
  </si>
  <si>
    <r>
      <t>5,855</t>
    </r>
    <r>
      <rPr>
        <b/>
        <i/>
        <sz val="8"/>
        <rFont val="Times New Roman"/>
        <family val="1"/>
        <charset val="204"/>
      </rPr>
      <t xml:space="preserve">
2*2,0075+1,84</t>
    </r>
  </si>
  <si>
    <t>Устройство стяжек: цементных толщиной 50 мм</t>
  </si>
  <si>
    <t>Cветильники</t>
  </si>
  <si>
    <t xml:space="preserve">Смена светильников: с лампами накаливания </t>
  </si>
  <si>
    <t>повторное использование</t>
  </si>
  <si>
    <r>
      <t>Демонтаж укрытия пленкой оборудования от пыли и брызг воды и краски</t>
    </r>
    <r>
      <rPr>
        <i/>
        <sz val="8"/>
        <rFont val="Times New Roman"/>
        <family val="1"/>
        <charset val="204"/>
      </rPr>
      <t xml:space="preserve">
</t>
    </r>
  </si>
  <si>
    <r>
      <t>0,00175</t>
    </r>
    <r>
      <rPr>
        <b/>
        <i/>
        <sz val="8"/>
        <rFont val="Times New Roman"/>
        <family val="1"/>
        <charset val="204"/>
      </rPr>
      <t xml:space="preserve">
0,05*0,05*7 / 100</t>
    </r>
  </si>
  <si>
    <r>
      <t>Окраска огрунтованных бетонных и оштукатуренных поверхностей полов: мастика "Магистраль" за 2  раза</t>
    </r>
    <r>
      <rPr>
        <i/>
        <sz val="8"/>
        <rFont val="Times New Roman"/>
        <family val="1"/>
        <charset val="204"/>
      </rPr>
      <t xml:space="preserve">
</t>
    </r>
  </si>
  <si>
    <r>
      <t>Пробивка в ж/бетонных конструкциях  стен борозд площадью сечения: до 20 см2</t>
    </r>
    <r>
      <rPr>
        <i/>
        <sz val="8"/>
        <rFont val="Times New Roman"/>
        <family val="1"/>
        <charset val="204"/>
      </rPr>
      <t xml:space="preserve">
</t>
    </r>
  </si>
  <si>
    <r>
      <t>6,75</t>
    </r>
    <r>
      <rPr>
        <i/>
        <sz val="8"/>
        <rFont val="Times New Roman"/>
        <family val="1"/>
        <charset val="204"/>
      </rPr>
      <t xml:space="preserve">
</t>
    </r>
  </si>
  <si>
    <r>
      <t>Окраска металлических огрунтованных поверхностей: гидроизоляционной мастикой "Магистраль" (в 2 слоя) вручную</t>
    </r>
    <r>
      <rPr>
        <i/>
        <sz val="8"/>
        <rFont val="Times New Roman"/>
        <family val="1"/>
        <charset val="204"/>
      </rPr>
      <t xml:space="preserve">
</t>
    </r>
  </si>
  <si>
    <r>
      <t>18</t>
    </r>
    <r>
      <rPr>
        <i/>
        <sz val="8"/>
        <rFont val="Times New Roman"/>
        <family val="1"/>
        <charset val="204"/>
      </rPr>
      <t xml:space="preserve">
</t>
    </r>
  </si>
  <si>
    <r>
      <t>0,03</t>
    </r>
    <r>
      <rPr>
        <b/>
        <i/>
        <sz val="8"/>
        <rFont val="Times New Roman"/>
        <family val="1"/>
        <charset val="204"/>
      </rPr>
      <t xml:space="preserve">
3/100</t>
    </r>
  </si>
  <si>
    <t>Размещение строительного мусора на полигоне (талоны на полигон ТБО  АО "САХ" г. Иркутск)</t>
  </si>
  <si>
    <r>
      <t>0,0754</t>
    </r>
    <r>
      <rPr>
        <i/>
        <sz val="8"/>
        <rFont val="Times New Roman"/>
        <family val="1"/>
        <charset val="204"/>
      </rPr>
      <t xml:space="preserve">
</t>
    </r>
  </si>
  <si>
    <r>
      <t>0,00031</t>
    </r>
    <r>
      <rPr>
        <i/>
        <sz val="8"/>
        <rFont val="Times New Roman"/>
        <family val="1"/>
        <charset val="204"/>
      </rPr>
      <t xml:space="preserve">
</t>
    </r>
  </si>
  <si>
    <t xml:space="preserve">Разборка в зданиях и сооружения с агрессивными средами покрытий полов: цементных и бетонных толщиной 50 мм </t>
  </si>
  <si>
    <r>
      <t>0,08</t>
    </r>
    <r>
      <rPr>
        <b/>
        <i/>
        <sz val="8"/>
        <rFont val="Times New Roman"/>
        <family val="1"/>
        <charset val="204"/>
      </rPr>
      <t xml:space="preserve">
8/100</t>
    </r>
  </si>
  <si>
    <r>
      <t>0,45</t>
    </r>
    <r>
      <rPr>
        <b/>
        <i/>
        <sz val="8"/>
        <rFont val="Times New Roman"/>
        <family val="1"/>
        <charset val="204"/>
      </rPr>
      <t xml:space="preserve">
45/100</t>
    </r>
  </si>
  <si>
    <r>
      <t>0,2</t>
    </r>
    <r>
      <rPr>
        <b/>
        <i/>
        <sz val="8"/>
        <rFont val="Times New Roman"/>
        <family val="1"/>
        <charset val="204"/>
      </rPr>
      <t xml:space="preserve">
20/100</t>
    </r>
  </si>
  <si>
    <r>
      <t>0,365</t>
    </r>
    <r>
      <rPr>
        <b/>
        <i/>
        <sz val="8"/>
        <rFont val="Times New Roman"/>
        <family val="1"/>
        <charset val="204"/>
      </rPr>
      <t xml:space="preserve">
36,5/100</t>
    </r>
  </si>
  <si>
    <r>
      <t>36,5</t>
    </r>
    <r>
      <rPr>
        <b/>
        <i/>
        <sz val="8"/>
        <rFont val="Times New Roman"/>
        <family val="1"/>
        <charset val="204"/>
      </rPr>
      <t xml:space="preserve">
</t>
    </r>
  </si>
  <si>
    <t>5,475</t>
  </si>
  <si>
    <r>
      <t>14,6</t>
    </r>
    <r>
      <rPr>
        <i/>
        <sz val="8"/>
        <rFont val="Times New Roman"/>
        <family val="1"/>
        <charset val="204"/>
      </rPr>
      <t xml:space="preserve">
</t>
    </r>
  </si>
  <si>
    <r>
      <t>Огрунтовка металлических поверхностей за 1 раз: мастика "Вектор 1236" на 1 слой вручную</t>
    </r>
    <r>
      <rPr>
        <i/>
        <sz val="8"/>
        <rFont val="Times New Roman"/>
        <family val="1"/>
        <charset val="204"/>
      </rPr>
      <t xml:space="preserve">
</t>
    </r>
  </si>
  <si>
    <r>
      <t xml:space="preserve">на 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u/>
        <sz val="12"/>
        <color theme="1"/>
        <rFont val="Times New Roman"/>
        <family val="1"/>
        <charset val="204"/>
      </rPr>
      <t xml:space="preserve">Ремонт технологических помещений и водопроводящего тракта гидроагрегатов </t>
    </r>
  </si>
  <si>
    <r>
      <t>0,16</t>
    </r>
    <r>
      <rPr>
        <b/>
        <i/>
        <sz val="8"/>
        <rFont val="Times New Roman"/>
        <family val="1"/>
        <charset val="204"/>
      </rPr>
      <t xml:space="preserve">
16 / 100</t>
    </r>
  </si>
  <si>
    <r>
      <t>0,01958</t>
    </r>
    <r>
      <rPr>
        <b/>
        <i/>
        <sz val="8"/>
        <rFont val="Times New Roman"/>
        <family val="1"/>
        <charset val="204"/>
      </rPr>
      <t xml:space="preserve">
0,04*0,03*16*1,02</t>
    </r>
  </si>
  <si>
    <r>
      <t>0,138</t>
    </r>
    <r>
      <rPr>
        <b/>
        <i/>
        <sz val="8"/>
        <rFont val="Times New Roman"/>
        <family val="1"/>
        <charset val="204"/>
      </rPr>
      <t xml:space="preserve">
</t>
    </r>
  </si>
  <si>
    <r>
      <t>0,138</t>
    </r>
    <r>
      <rPr>
        <b/>
        <i/>
        <sz val="8"/>
        <rFont val="Times New Roman"/>
        <family val="1"/>
        <charset val="204"/>
      </rPr>
      <t xml:space="preserve">
</t>
    </r>
    <r>
      <rPr>
        <sz val="11"/>
        <color theme="1"/>
        <rFont val="Calibri"/>
        <family val="2"/>
        <charset val="204"/>
        <scheme val="minor"/>
      </rPr>
      <t/>
    </r>
  </si>
  <si>
    <r>
      <t>0,92</t>
    </r>
    <r>
      <rPr>
        <b/>
        <i/>
        <sz val="8"/>
        <rFont val="Times New Roman"/>
        <family val="1"/>
        <charset val="204"/>
      </rPr>
      <t xml:space="preserve">
1,2*16 / 100</t>
    </r>
  </si>
  <si>
    <r>
      <t>0,5</t>
    </r>
    <r>
      <rPr>
        <b/>
        <i/>
        <sz val="8"/>
        <rFont val="Times New Roman"/>
        <family val="1"/>
        <charset val="204"/>
      </rPr>
      <t xml:space="preserve">
50 / 100</t>
    </r>
  </si>
  <si>
    <r>
      <t>0,5</t>
    </r>
    <r>
      <rPr>
        <b/>
        <i/>
        <sz val="8"/>
        <rFont val="Times New Roman"/>
        <family val="1"/>
        <charset val="204"/>
      </rPr>
      <t xml:space="preserve">
50/100</t>
    </r>
  </si>
  <si>
    <r>
      <t>0,48</t>
    </r>
    <r>
      <rPr>
        <b/>
        <i/>
        <sz val="8"/>
        <rFont val="Times New Roman"/>
        <family val="1"/>
        <charset val="204"/>
      </rPr>
      <t xml:space="preserve">
1,2*40 / 100</t>
    </r>
  </si>
  <si>
    <t>Раздел 1. IGS01UAA07UU010UU01 Помещение ТВС 7Г</t>
  </si>
  <si>
    <t>Раздел 2. IGS01UAA07UU010UU01 Цилиндр генератора 5Г</t>
  </si>
  <si>
    <t>Раздел 3. IGS01UAA07UU010UU01 Помещение шахты турбины 5Г</t>
  </si>
  <si>
    <t>Раздел 4. IGS01UAA07UU010UU01 Помещения выводов 5Г</t>
  </si>
  <si>
    <t>Раздел 5. IGS01UAA07UU010UU01  Гидроизоляция трещин  в бетоне инженерно-строительных конструкций гидроагрегата 5Г</t>
  </si>
  <si>
    <r>
      <t>2,4</t>
    </r>
    <r>
      <rPr>
        <b/>
        <i/>
        <sz val="8"/>
        <rFont val="Times New Roman"/>
        <family val="1"/>
        <charset val="204"/>
      </rPr>
      <t xml:space="preserve">
16*1.5 / 10</t>
    </r>
  </si>
  <si>
    <r>
      <t>0,8</t>
    </r>
    <r>
      <rPr>
        <b/>
        <i/>
        <sz val="8"/>
        <rFont val="Times New Roman"/>
        <family val="1"/>
        <charset val="204"/>
      </rPr>
      <t xml:space="preserve">
16*5 / 1000</t>
    </r>
  </si>
  <si>
    <r>
      <t>0,0064</t>
    </r>
    <r>
      <rPr>
        <b/>
        <i/>
        <sz val="8"/>
        <rFont val="Times New Roman"/>
        <family val="1"/>
        <charset val="204"/>
      </rPr>
      <t xml:space="preserve">
16*0,04 / 100</t>
    </r>
  </si>
  <si>
    <t>Раздел 6. IGS01UAA07UU010UU01 Теплоизоляция трубопроводов 7Г</t>
  </si>
  <si>
    <t>Условия производства работ: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 разветвленной сети транспортных и инженерных коммуникаций;  стесненных условий для складирования материалов; действующего технологического оборудования; движения технологического транспорта К=1,15  (Поз. 1-6, 9-19, 23-32, 36-52, 56-62, 66-70).</t>
  </si>
  <si>
    <t>Зам. Начальника ОЭЦ</t>
  </si>
  <si>
    <t>Р.П. Донец</t>
  </si>
  <si>
    <t>Рокапур 04 ускоритель (3 % от Рокапур 04)</t>
  </si>
  <si>
    <t>Рокапур 018 ускоритель (2 % от компонента А Рокапур 018)</t>
  </si>
  <si>
    <t>Расчистка поверхностей шпателем, щетками от старых покрасок</t>
  </si>
  <si>
    <t xml:space="preserve">Начальник ОЭЦ ИГЭС                                                         В.П. Гаримыко
Начальник  УТОиР ЗиС                                                       Е.А. Кочкин
</t>
  </si>
  <si>
    <t xml:space="preserve">Согласовано:  Служба ЗиС ООО "ЕвроСибЭнерго-Гидрогенерация" 
подтверждает необходимость проведения данного вида  работ      
Вед.инженер службы ЗиС                                                                               О.А. Борус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</si>
</sst>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33">
    <xf numFmtId="0" fontId="0" fillId="0" borderId="0" xfId="0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0" fontId="4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Alignment="1"/>
    <xf numFmtId="0" fontId="11" fillId="0" borderId="0" xfId="0" applyFont="1"/>
    <xf numFmtId="0" fontId="4" fillId="0" borderId="0" xfId="1" applyFont="1" applyFill="1" applyAlignment="1">
      <alignment horizontal="center" vertical="top"/>
    </xf>
    <xf numFmtId="49" fontId="4" fillId="0" borderId="0" xfId="1" applyNumberFormat="1" applyFont="1" applyFill="1" applyAlignment="1">
      <alignment horizontal="left" vertical="top" wrapText="1"/>
    </xf>
    <xf numFmtId="0" fontId="4" fillId="0" borderId="0" xfId="1" applyFont="1" applyFill="1" applyAlignment="1">
      <alignment horizontal="left" vertical="top" wrapText="1"/>
    </xf>
    <xf numFmtId="0" fontId="4" fillId="0" borderId="0" xfId="1" applyNumberFormat="1" applyFont="1" applyFill="1" applyAlignment="1">
      <alignment horizontal="center" vertical="top" wrapText="1"/>
    </xf>
    <xf numFmtId="0" fontId="4" fillId="0" borderId="0" xfId="1" applyNumberFormat="1" applyFont="1" applyFill="1" applyAlignment="1">
      <alignment horizontal="right" vertical="top"/>
    </xf>
    <xf numFmtId="0" fontId="4" fillId="0" borderId="0" xfId="1" applyFont="1" applyFill="1"/>
    <xf numFmtId="0" fontId="9" fillId="0" borderId="0" xfId="1" applyFont="1" applyFill="1" applyAlignment="1">
      <alignment horizontal="right"/>
    </xf>
    <xf numFmtId="0" fontId="15" fillId="0" borderId="0" xfId="1" applyFont="1" applyFill="1" applyAlignment="1">
      <alignment horizontal="center"/>
    </xf>
    <xf numFmtId="0" fontId="15" fillId="0" borderId="0" xfId="1" applyNumberFormat="1" applyFont="1" applyFill="1" applyAlignment="1">
      <alignment horizontal="center" wrapText="1"/>
    </xf>
    <xf numFmtId="0" fontId="5" fillId="0" borderId="0" xfId="1" applyFont="1" applyFill="1" applyAlignment="1"/>
    <xf numFmtId="0" fontId="14" fillId="0" borderId="0" xfId="1" applyFont="1" applyFill="1" applyAlignment="1">
      <alignment horizontal="left"/>
    </xf>
    <xf numFmtId="0" fontId="5" fillId="0" borderId="0" xfId="0" applyFont="1" applyFill="1" applyAlignment="1"/>
    <xf numFmtId="0" fontId="4" fillId="0" borderId="0" xfId="0" applyFont="1" applyAlignment="1"/>
    <xf numFmtId="0" fontId="5" fillId="0" borderId="0" xfId="1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/>
    <xf numFmtId="0" fontId="4" fillId="0" borderId="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5" xfId="0" applyNumberFormat="1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right" vertical="top"/>
    </xf>
    <xf numFmtId="0" fontId="20" fillId="0" borderId="0" xfId="0" applyFont="1" applyAlignment="1">
      <alignment horizontal="left"/>
    </xf>
    <xf numFmtId="49" fontId="20" fillId="0" borderId="0" xfId="0" applyNumberFormat="1" applyFont="1" applyFill="1" applyAlignment="1">
      <alignment horizontal="left" wrapText="1"/>
    </xf>
    <xf numFmtId="0" fontId="20" fillId="0" borderId="0" xfId="0" applyFont="1" applyFill="1" applyAlignment="1">
      <alignment horizontal="left" wrapText="1"/>
    </xf>
    <xf numFmtId="0" fontId="4" fillId="0" borderId="2" xfId="0" applyFont="1" applyBorder="1"/>
    <xf numFmtId="0" fontId="4" fillId="0" borderId="2" xfId="0" applyFont="1" applyFill="1" applyBorder="1"/>
    <xf numFmtId="0" fontId="4" fillId="0" borderId="3" xfId="0" applyFont="1" applyBorder="1"/>
    <xf numFmtId="0" fontId="4" fillId="0" borderId="4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vertical="top"/>
    </xf>
    <xf numFmtId="0" fontId="4" fillId="2" borderId="0" xfId="0" applyFont="1" applyFill="1"/>
    <xf numFmtId="0" fontId="11" fillId="2" borderId="0" xfId="0" applyFont="1" applyFill="1" applyAlignment="1">
      <alignment vertical="top"/>
    </xf>
    <xf numFmtId="0" fontId="4" fillId="0" borderId="4" xfId="0" applyFont="1" applyBorder="1" applyAlignment="1">
      <alignment horizontal="center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2" fontId="11" fillId="0" borderId="0" xfId="0" applyNumberFormat="1" applyFont="1"/>
    <xf numFmtId="164" fontId="4" fillId="0" borderId="8" xfId="0" applyNumberFormat="1" applyFont="1" applyBorder="1" applyAlignment="1">
      <alignment horizontal="right" vertical="top"/>
    </xf>
    <xf numFmtId="0" fontId="4" fillId="3" borderId="0" xfId="0" applyFont="1" applyFill="1"/>
    <xf numFmtId="0" fontId="16" fillId="0" borderId="2" xfId="0" quotePrefix="1" applyFont="1" applyBorder="1" applyAlignment="1">
      <alignment horizontal="center" vertical="top"/>
    </xf>
    <xf numFmtId="0" fontId="16" fillId="0" borderId="2" xfId="0" quotePrefix="1" applyNumberFormat="1" applyFont="1" applyBorder="1" applyAlignment="1">
      <alignment horizontal="right" vertical="top" wrapText="1"/>
    </xf>
    <xf numFmtId="0" fontId="4" fillId="0" borderId="2" xfId="0" applyNumberFormat="1" applyFont="1" applyBorder="1" applyAlignment="1">
      <alignment horizontal="right" vertical="top"/>
    </xf>
    <xf numFmtId="2" fontId="4" fillId="0" borderId="8" xfId="0" applyNumberFormat="1" applyFont="1" applyBorder="1" applyAlignment="1">
      <alignment horizontal="right" vertical="top" wrapText="1"/>
    </xf>
    <xf numFmtId="0" fontId="16" fillId="0" borderId="3" xfId="0" quotePrefix="1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2" xfId="0" quotePrefix="1" applyNumberFormat="1" applyFont="1" applyBorder="1" applyAlignment="1">
      <alignment horizontal="right" vertical="top" wrapText="1"/>
    </xf>
    <xf numFmtId="0" fontId="16" fillId="0" borderId="4" xfId="0" quotePrefix="1" applyFont="1" applyBorder="1" applyAlignment="1">
      <alignment horizontal="center" vertical="top"/>
    </xf>
    <xf numFmtId="0" fontId="16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16" fillId="0" borderId="3" xfId="0" quotePrefix="1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16" fillId="0" borderId="3" xfId="0" quotePrefix="1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6" fillId="0" borderId="2" xfId="0" applyNumberFormat="1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4" fillId="0" borderId="8" xfId="0" applyFont="1" applyBorder="1" applyAlignment="1">
      <alignment vertical="top" wrapText="1"/>
    </xf>
    <xf numFmtId="164" fontId="19" fillId="0" borderId="2" xfId="0" applyNumberFormat="1" applyFont="1" applyBorder="1"/>
    <xf numFmtId="0" fontId="16" fillId="0" borderId="3" xfId="0" applyNumberFormat="1" applyFont="1" applyBorder="1" applyAlignment="1">
      <alignment horizontal="right" vertical="top"/>
    </xf>
    <xf numFmtId="0" fontId="4" fillId="0" borderId="4" xfId="0" applyNumberFormat="1" applyFont="1" applyBorder="1" applyAlignment="1">
      <alignment horizontal="right" vertical="top"/>
    </xf>
    <xf numFmtId="0" fontId="4" fillId="0" borderId="1" xfId="0" applyNumberFormat="1" applyFont="1" applyBorder="1" applyAlignment="1">
      <alignment horizontal="right" vertical="top"/>
    </xf>
    <xf numFmtId="0" fontId="4" fillId="0" borderId="4" xfId="0" applyFont="1" applyBorder="1"/>
    <xf numFmtId="0" fontId="4" fillId="0" borderId="1" xfId="0" applyFont="1" applyBorder="1"/>
    <xf numFmtId="0" fontId="16" fillId="3" borderId="3" xfId="0" quotePrefix="1" applyNumberFormat="1" applyFont="1" applyFill="1" applyBorder="1" applyAlignment="1">
      <alignment horizontal="right" vertical="top" wrapText="1"/>
    </xf>
    <xf numFmtId="0" fontId="4" fillId="3" borderId="3" xfId="0" applyFont="1" applyFill="1" applyBorder="1"/>
    <xf numFmtId="0" fontId="4" fillId="3" borderId="4" xfId="0" applyFont="1" applyFill="1" applyBorder="1"/>
    <xf numFmtId="0" fontId="4" fillId="3" borderId="1" xfId="0" applyFont="1" applyFill="1" applyBorder="1"/>
    <xf numFmtId="0" fontId="16" fillId="3" borderId="2" xfId="0" quotePrefix="1" applyNumberFormat="1" applyFont="1" applyFill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quotePrefix="1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16" fillId="0" borderId="3" xfId="0" quotePrefix="1" applyFont="1" applyBorder="1" applyAlignment="1">
      <alignment horizontal="center" vertical="top"/>
    </xf>
    <xf numFmtId="0" fontId="16" fillId="0" borderId="4" xfId="0" quotePrefix="1" applyFont="1" applyBorder="1" applyAlignment="1">
      <alignment horizontal="center" vertical="top"/>
    </xf>
    <xf numFmtId="0" fontId="16" fillId="0" borderId="1" xfId="0" quotePrefix="1" applyFont="1" applyBorder="1" applyAlignment="1">
      <alignment horizontal="center" vertical="top"/>
    </xf>
    <xf numFmtId="0" fontId="16" fillId="0" borderId="3" xfId="0" quotePrefix="1" applyNumberFormat="1" applyFont="1" applyBorder="1" applyAlignment="1">
      <alignment horizontal="right" vertical="top" wrapText="1"/>
    </xf>
    <xf numFmtId="0" fontId="16" fillId="0" borderId="4" xfId="0" quotePrefix="1" applyNumberFormat="1" applyFont="1" applyBorder="1" applyAlignment="1">
      <alignment horizontal="right" vertical="top" wrapText="1"/>
    </xf>
    <xf numFmtId="0" fontId="16" fillId="0" borderId="1" xfId="0" quotePrefix="1" applyNumberFormat="1" applyFont="1" applyBorder="1" applyAlignment="1">
      <alignment horizontal="righ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0" fillId="4" borderId="15" xfId="0" applyFont="1" applyFill="1" applyBorder="1" applyAlignment="1">
      <alignment horizontal="left" vertical="top" wrapText="1"/>
    </xf>
    <xf numFmtId="0" fontId="10" fillId="4" borderId="16" xfId="0" applyFont="1" applyFill="1" applyBorder="1" applyAlignment="1">
      <alignment horizontal="left" vertical="top" wrapText="1"/>
    </xf>
    <xf numFmtId="0" fontId="10" fillId="4" borderId="8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11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0" fontId="20" fillId="0" borderId="0" xfId="0" applyFont="1" applyAlignment="1">
      <alignment horizontal="left" vertical="top" wrapText="1"/>
    </xf>
    <xf numFmtId="0" fontId="5" fillId="0" borderId="0" xfId="1" applyFont="1" applyFill="1" applyAlignment="1">
      <alignment horizontal="left" wrapText="1"/>
    </xf>
    <xf numFmtId="0" fontId="6" fillId="0" borderId="0" xfId="0" applyFont="1" applyAlignment="1">
      <alignment horizontal="center"/>
    </xf>
    <xf numFmtId="0" fontId="15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8" fillId="3" borderId="0" xfId="0" applyFont="1" applyFill="1" applyAlignment="1">
      <alignment horizontal="center"/>
    </xf>
    <xf numFmtId="0" fontId="5" fillId="2" borderId="0" xfId="0" applyFont="1" applyFill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8"/>
  <sheetViews>
    <sheetView tabSelected="1" view="pageBreakPreview" topLeftCell="A2" zoomScale="120" zoomScaleNormal="100" zoomScaleSheetLayoutView="120" workbookViewId="0">
      <selection activeCell="A2" sqref="A2"/>
    </sheetView>
  </sheetViews>
  <sheetFormatPr defaultColWidth="9.140625" defaultRowHeight="12.75" outlineLevelCol="1" x14ac:dyDescent="0.2"/>
  <cols>
    <col min="1" max="1" width="5.5703125" style="51" customWidth="1"/>
    <col min="2" max="2" width="41.42578125" style="51" customWidth="1"/>
    <col min="3" max="3" width="8.7109375" style="51" customWidth="1"/>
    <col min="4" max="4" width="10.140625" style="51" customWidth="1"/>
    <col min="5" max="5" width="12.28515625" style="51" customWidth="1" outlineLevel="1"/>
    <col min="6" max="7" width="9.140625" style="51" customWidth="1" outlineLevel="1"/>
    <col min="8" max="8" width="10.85546875" style="51" customWidth="1" outlineLevel="1"/>
    <col min="9" max="9" width="29.85546875" style="5" customWidth="1"/>
    <col min="10" max="10" width="7.28515625" style="5" customWidth="1"/>
    <col min="11" max="11" width="10" style="5" bestFit="1" customWidth="1"/>
    <col min="12" max="12" width="9.85546875" style="5" customWidth="1"/>
    <col min="13" max="16384" width="9.140625" style="51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24</v>
      </c>
    </row>
    <row r="2" spans="1:12" s="7" customFormat="1" ht="19.899999999999999" customHeight="1" x14ac:dyDescent="0.25">
      <c r="A2" s="37" t="s">
        <v>18</v>
      </c>
      <c r="B2" s="38"/>
      <c r="C2" s="38"/>
      <c r="D2" s="16"/>
      <c r="E2" s="17"/>
      <c r="F2" s="18"/>
      <c r="G2" s="18"/>
      <c r="H2" s="18"/>
      <c r="I2" s="19" t="s">
        <v>21</v>
      </c>
      <c r="J2" s="20"/>
      <c r="K2" s="18"/>
      <c r="L2" s="21"/>
    </row>
    <row r="3" spans="1:12" s="7" customFormat="1" ht="47.25" customHeight="1" x14ac:dyDescent="0.25">
      <c r="A3" s="118" t="s">
        <v>19</v>
      </c>
      <c r="B3" s="118"/>
      <c r="C3" s="118"/>
      <c r="D3" s="16"/>
      <c r="E3" s="17"/>
      <c r="F3" s="18"/>
      <c r="G3" s="18"/>
      <c r="H3" s="18"/>
      <c r="I3" s="119" t="s">
        <v>28</v>
      </c>
      <c r="J3" s="119"/>
      <c r="K3" s="119"/>
      <c r="L3" s="119"/>
    </row>
    <row r="4" spans="1:12" s="7" customFormat="1" ht="41.25" customHeight="1" x14ac:dyDescent="0.25">
      <c r="A4" s="39" t="s">
        <v>20</v>
      </c>
      <c r="B4" s="38"/>
      <c r="C4" s="38"/>
      <c r="D4" s="16"/>
      <c r="E4" s="17"/>
      <c r="F4" s="18"/>
      <c r="G4" s="18"/>
      <c r="H4" s="18"/>
      <c r="I4" s="22" t="s">
        <v>48</v>
      </c>
      <c r="J4" s="20"/>
      <c r="K4" s="18"/>
      <c r="L4" s="21"/>
    </row>
    <row r="5" spans="1:12" s="20" customFormat="1" ht="18.600000000000001" customHeight="1" x14ac:dyDescent="0.25">
      <c r="A5" s="39" t="s">
        <v>25</v>
      </c>
      <c r="B5" s="40"/>
      <c r="C5" s="41"/>
      <c r="D5" s="23"/>
      <c r="E5" s="24"/>
      <c r="I5" s="25" t="s">
        <v>47</v>
      </c>
      <c r="L5" s="26"/>
    </row>
    <row r="6" spans="1:12" x14ac:dyDescent="0.2">
      <c r="A6" s="1"/>
      <c r="B6" s="55"/>
      <c r="C6" s="54"/>
      <c r="D6" s="52"/>
      <c r="F6" s="74"/>
      <c r="G6" s="53"/>
      <c r="H6" s="2"/>
    </row>
    <row r="7" spans="1:12" ht="18.75" x14ac:dyDescent="0.3">
      <c r="A7" s="120" t="s">
        <v>27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2" ht="9.75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15.75" x14ac:dyDescent="0.25">
      <c r="A9" s="121" t="s">
        <v>171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</row>
    <row r="10" spans="1:12" x14ac:dyDescent="0.2">
      <c r="A10" s="123" t="s">
        <v>4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</row>
    <row r="11" spans="1:12" s="64" customFormat="1" ht="15.75" x14ac:dyDescent="0.25">
      <c r="A11" s="124" t="s">
        <v>37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</row>
    <row r="12" spans="1:12" x14ac:dyDescent="0.2">
      <c r="A12" s="117" t="s">
        <v>5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</row>
    <row r="13" spans="1:12" ht="9" customHeight="1" thickBot="1" x14ac:dyDescent="0.35">
      <c r="A13" s="74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129" t="s">
        <v>6</v>
      </c>
      <c r="B14" s="129" t="s">
        <v>7</v>
      </c>
      <c r="C14" s="126" t="s">
        <v>8</v>
      </c>
      <c r="D14" s="128"/>
      <c r="E14" s="126" t="s">
        <v>9</v>
      </c>
      <c r="F14" s="127"/>
      <c r="G14" s="127"/>
      <c r="H14" s="128"/>
      <c r="I14" s="126" t="s">
        <v>10</v>
      </c>
      <c r="J14" s="127"/>
      <c r="K14" s="127"/>
      <c r="L14" s="128"/>
    </row>
    <row r="15" spans="1:12" ht="68.25" thickBot="1" x14ac:dyDescent="0.25">
      <c r="A15" s="130"/>
      <c r="B15" s="130"/>
      <c r="C15" s="27" t="s">
        <v>1</v>
      </c>
      <c r="D15" s="28" t="s">
        <v>11</v>
      </c>
      <c r="E15" s="27" t="s">
        <v>0</v>
      </c>
      <c r="F15" s="28" t="s">
        <v>1</v>
      </c>
      <c r="G15" s="29" t="s">
        <v>11</v>
      </c>
      <c r="H15" s="30" t="s">
        <v>12</v>
      </c>
      <c r="I15" s="27" t="s">
        <v>0</v>
      </c>
      <c r="J15" s="28" t="s">
        <v>1</v>
      </c>
      <c r="K15" s="27" t="s">
        <v>11</v>
      </c>
      <c r="L15" s="31" t="s">
        <v>13</v>
      </c>
    </row>
    <row r="16" spans="1:12" x14ac:dyDescent="0.2">
      <c r="A16" s="32">
        <v>1</v>
      </c>
      <c r="B16" s="33">
        <v>2</v>
      </c>
      <c r="C16" s="32">
        <v>3</v>
      </c>
      <c r="D16" s="33">
        <v>4</v>
      </c>
      <c r="E16" s="32">
        <v>5</v>
      </c>
      <c r="F16" s="33">
        <v>6</v>
      </c>
      <c r="G16" s="34">
        <v>7</v>
      </c>
      <c r="H16" s="35">
        <v>8</v>
      </c>
      <c r="I16" s="32">
        <v>9</v>
      </c>
      <c r="J16" s="33">
        <v>10</v>
      </c>
      <c r="K16" s="32">
        <v>11</v>
      </c>
      <c r="L16" s="36">
        <v>12</v>
      </c>
    </row>
    <row r="17" spans="1:12" ht="16.5" customHeight="1" x14ac:dyDescent="0.2">
      <c r="A17" s="109" t="s">
        <v>180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1"/>
    </row>
    <row r="18" spans="1:12" ht="25.5" customHeight="1" x14ac:dyDescent="0.2">
      <c r="A18" s="69" t="s">
        <v>38</v>
      </c>
      <c r="B18" s="103" t="s">
        <v>66</v>
      </c>
      <c r="C18" s="76" t="s">
        <v>16</v>
      </c>
      <c r="D18" s="75" t="s">
        <v>128</v>
      </c>
      <c r="E18" s="44"/>
      <c r="F18" s="44"/>
      <c r="G18" s="44"/>
      <c r="H18" s="44"/>
      <c r="I18" s="58" t="s">
        <v>44</v>
      </c>
      <c r="J18" s="57" t="s">
        <v>3</v>
      </c>
      <c r="K18" s="67">
        <v>0.47599999999999998</v>
      </c>
      <c r="L18" s="70" t="s">
        <v>23</v>
      </c>
    </row>
    <row r="19" spans="1:12" ht="38.25" x14ac:dyDescent="0.2">
      <c r="A19" s="50"/>
      <c r="B19" s="104"/>
      <c r="C19" s="45"/>
      <c r="D19" s="45"/>
      <c r="E19" s="45"/>
      <c r="F19" s="45"/>
      <c r="G19" s="45"/>
      <c r="H19" s="45"/>
      <c r="I19" s="58" t="s">
        <v>67</v>
      </c>
      <c r="J19" s="57" t="s">
        <v>2</v>
      </c>
      <c r="K19" s="67">
        <v>2.6180000000000001E-3</v>
      </c>
      <c r="L19" s="70" t="s">
        <v>23</v>
      </c>
    </row>
    <row r="20" spans="1:12" x14ac:dyDescent="0.2">
      <c r="A20" s="50"/>
      <c r="B20" s="104"/>
      <c r="C20" s="45"/>
      <c r="D20" s="45"/>
      <c r="E20" s="45"/>
      <c r="F20" s="45"/>
      <c r="G20" s="45"/>
      <c r="H20" s="45"/>
      <c r="I20" s="58" t="s">
        <v>45</v>
      </c>
      <c r="J20" s="57" t="s">
        <v>14</v>
      </c>
      <c r="K20" s="67">
        <v>1.1900000000000001E-2</v>
      </c>
      <c r="L20" s="70" t="s">
        <v>23</v>
      </c>
    </row>
    <row r="21" spans="1:12" x14ac:dyDescent="0.2">
      <c r="A21" s="61"/>
      <c r="B21" s="104"/>
      <c r="C21" s="45"/>
      <c r="D21" s="45"/>
      <c r="E21" s="45"/>
      <c r="F21" s="45"/>
      <c r="G21" s="45"/>
      <c r="H21" s="45"/>
      <c r="I21" s="58" t="s">
        <v>68</v>
      </c>
      <c r="J21" s="57" t="s">
        <v>14</v>
      </c>
      <c r="K21" s="67">
        <v>3.9864999999999998E-2</v>
      </c>
      <c r="L21" s="70" t="s">
        <v>23</v>
      </c>
    </row>
    <row r="22" spans="1:12" ht="89.25" customHeight="1" x14ac:dyDescent="0.2">
      <c r="A22" s="59"/>
      <c r="B22" s="105"/>
      <c r="C22" s="46"/>
      <c r="D22" s="46"/>
      <c r="E22" s="46"/>
      <c r="F22" s="46"/>
      <c r="G22" s="46"/>
      <c r="H22" s="46"/>
      <c r="I22" s="58" t="s">
        <v>60</v>
      </c>
      <c r="J22" s="57" t="s">
        <v>14</v>
      </c>
      <c r="K22" s="67">
        <v>2.4989999999999998E-2</v>
      </c>
      <c r="L22" s="70" t="s">
        <v>23</v>
      </c>
    </row>
    <row r="23" spans="1:12" ht="27.75" customHeight="1" x14ac:dyDescent="0.2">
      <c r="A23" s="69" t="s">
        <v>39</v>
      </c>
      <c r="B23" s="103" t="s">
        <v>69</v>
      </c>
      <c r="C23" s="76" t="s">
        <v>16</v>
      </c>
      <c r="D23" s="75" t="s">
        <v>129</v>
      </c>
      <c r="E23" s="44"/>
      <c r="F23" s="44"/>
      <c r="G23" s="44"/>
      <c r="H23" s="44"/>
      <c r="I23" s="58" t="s">
        <v>44</v>
      </c>
      <c r="J23" s="57" t="s">
        <v>3</v>
      </c>
      <c r="K23" s="67">
        <v>0.41599999999999998</v>
      </c>
      <c r="L23" s="70" t="s">
        <v>23</v>
      </c>
    </row>
    <row r="24" spans="1:12" ht="38.25" x14ac:dyDescent="0.2">
      <c r="A24" s="50"/>
      <c r="B24" s="104"/>
      <c r="C24" s="45"/>
      <c r="D24" s="45"/>
      <c r="E24" s="45"/>
      <c r="F24" s="45"/>
      <c r="G24" s="45"/>
      <c r="H24" s="45"/>
      <c r="I24" s="58" t="s">
        <v>67</v>
      </c>
      <c r="J24" s="57" t="s">
        <v>2</v>
      </c>
      <c r="K24" s="67">
        <v>1.1440000000000001E-3</v>
      </c>
      <c r="L24" s="70" t="s">
        <v>23</v>
      </c>
    </row>
    <row r="25" spans="1:12" x14ac:dyDescent="0.2">
      <c r="A25" s="50"/>
      <c r="B25" s="104"/>
      <c r="C25" s="45"/>
      <c r="D25" s="45"/>
      <c r="E25" s="45"/>
      <c r="F25" s="45"/>
      <c r="G25" s="45"/>
      <c r="H25" s="45"/>
      <c r="I25" s="58" t="s">
        <v>45</v>
      </c>
      <c r="J25" s="57" t="s">
        <v>14</v>
      </c>
      <c r="K25" s="67">
        <v>5.1999999999999998E-3</v>
      </c>
      <c r="L25" s="70" t="s">
        <v>23</v>
      </c>
    </row>
    <row r="26" spans="1:12" x14ac:dyDescent="0.2">
      <c r="A26" s="61"/>
      <c r="B26" s="104"/>
      <c r="C26" s="45"/>
      <c r="D26" s="45"/>
      <c r="E26" s="45"/>
      <c r="F26" s="45"/>
      <c r="G26" s="45"/>
      <c r="H26" s="45"/>
      <c r="I26" s="58" t="s">
        <v>68</v>
      </c>
      <c r="J26" s="57" t="s">
        <v>14</v>
      </c>
      <c r="K26" s="67">
        <v>1.7420000000000001E-2</v>
      </c>
      <c r="L26" s="70" t="s">
        <v>23</v>
      </c>
    </row>
    <row r="27" spans="1:12" ht="90" customHeight="1" x14ac:dyDescent="0.2">
      <c r="A27" s="59"/>
      <c r="B27" s="105"/>
      <c r="C27" s="46"/>
      <c r="D27" s="46"/>
      <c r="E27" s="46"/>
      <c r="F27" s="46"/>
      <c r="G27" s="46"/>
      <c r="H27" s="46"/>
      <c r="I27" s="58" t="s">
        <v>60</v>
      </c>
      <c r="J27" s="57" t="s">
        <v>14</v>
      </c>
      <c r="K27" s="67">
        <v>1.10825E-2</v>
      </c>
      <c r="L27" s="70" t="s">
        <v>23</v>
      </c>
    </row>
    <row r="28" spans="1:12" ht="29.25" customHeight="1" x14ac:dyDescent="0.2">
      <c r="A28" s="65" t="s">
        <v>40</v>
      </c>
      <c r="B28" s="56" t="s">
        <v>49</v>
      </c>
      <c r="C28" s="57" t="s">
        <v>16</v>
      </c>
      <c r="D28" s="66" t="s">
        <v>130</v>
      </c>
      <c r="E28" s="58" t="s">
        <v>29</v>
      </c>
      <c r="F28" s="60" t="s">
        <v>14</v>
      </c>
      <c r="G28" s="63">
        <v>0.13800000000000001</v>
      </c>
      <c r="H28" s="68" t="s">
        <v>22</v>
      </c>
      <c r="I28" s="43"/>
      <c r="J28" s="43"/>
      <c r="K28" s="43"/>
      <c r="L28" s="70"/>
    </row>
    <row r="29" spans="1:12" ht="39" customHeight="1" x14ac:dyDescent="0.2">
      <c r="A29" s="69" t="s">
        <v>41</v>
      </c>
      <c r="B29" s="103" t="s">
        <v>46</v>
      </c>
      <c r="C29" s="76" t="s">
        <v>16</v>
      </c>
      <c r="D29" s="75" t="s">
        <v>158</v>
      </c>
      <c r="E29" s="44"/>
      <c r="F29" s="44"/>
      <c r="G29" s="44"/>
      <c r="H29" s="44"/>
      <c r="I29" s="58" t="s">
        <v>70</v>
      </c>
      <c r="J29" s="57" t="s">
        <v>14</v>
      </c>
      <c r="K29" s="67">
        <f>0.0255+0.0255</f>
        <v>5.0999999999999997E-2</v>
      </c>
      <c r="L29" s="70" t="s">
        <v>23</v>
      </c>
    </row>
    <row r="30" spans="1:12" ht="27.75" customHeight="1" x14ac:dyDescent="0.2">
      <c r="A30" s="59"/>
      <c r="B30" s="105"/>
      <c r="C30" s="46"/>
      <c r="D30" s="46"/>
      <c r="E30" s="46"/>
      <c r="F30" s="46"/>
      <c r="G30" s="46"/>
      <c r="H30" s="46"/>
      <c r="I30" s="58" t="s">
        <v>42</v>
      </c>
      <c r="J30" s="57" t="s">
        <v>14</v>
      </c>
      <c r="K30" s="67">
        <v>3.0899999999999998E-4</v>
      </c>
      <c r="L30" s="70" t="s">
        <v>23</v>
      </c>
    </row>
    <row r="31" spans="1:12" ht="25.5" customHeight="1" x14ac:dyDescent="0.2">
      <c r="A31" s="69">
        <v>5</v>
      </c>
      <c r="B31" s="103" t="s">
        <v>43</v>
      </c>
      <c r="C31" s="106" t="s">
        <v>16</v>
      </c>
      <c r="D31" s="100" t="s">
        <v>158</v>
      </c>
      <c r="E31" s="44"/>
      <c r="F31" s="44"/>
      <c r="G31" s="44"/>
      <c r="H31" s="44"/>
      <c r="I31" s="58" t="s">
        <v>44</v>
      </c>
      <c r="J31" s="57" t="s">
        <v>3</v>
      </c>
      <c r="K31" s="67">
        <v>2.52E-2</v>
      </c>
      <c r="L31" s="70" t="s">
        <v>23</v>
      </c>
    </row>
    <row r="32" spans="1:12" x14ac:dyDescent="0.2">
      <c r="A32" s="50"/>
      <c r="B32" s="104"/>
      <c r="C32" s="108"/>
      <c r="D32" s="101"/>
      <c r="E32" s="45"/>
      <c r="F32" s="45"/>
      <c r="G32" s="45"/>
      <c r="H32" s="45"/>
      <c r="I32" s="58" t="s">
        <v>26</v>
      </c>
      <c r="J32" s="57" t="s">
        <v>17</v>
      </c>
      <c r="K32" s="67">
        <v>9.2999999999999992E-3</v>
      </c>
      <c r="L32" s="70" t="s">
        <v>23</v>
      </c>
    </row>
    <row r="33" spans="1:12" x14ac:dyDescent="0.2">
      <c r="A33" s="50"/>
      <c r="B33" s="104"/>
      <c r="C33" s="108"/>
      <c r="D33" s="101"/>
      <c r="E33" s="45"/>
      <c r="F33" s="45"/>
      <c r="G33" s="45"/>
      <c r="H33" s="45"/>
      <c r="I33" s="58" t="s">
        <v>68</v>
      </c>
      <c r="J33" s="57" t="s">
        <v>14</v>
      </c>
      <c r="K33" s="67">
        <v>8.9999999999999998E-4</v>
      </c>
      <c r="L33" s="70" t="s">
        <v>23</v>
      </c>
    </row>
    <row r="34" spans="1:12" x14ac:dyDescent="0.2">
      <c r="A34" s="61"/>
      <c r="B34" s="104"/>
      <c r="C34" s="108"/>
      <c r="D34" s="101"/>
      <c r="E34" s="45"/>
      <c r="F34" s="45"/>
      <c r="G34" s="45"/>
      <c r="H34" s="45"/>
      <c r="I34" s="58" t="s">
        <v>45</v>
      </c>
      <c r="J34" s="57" t="s">
        <v>14</v>
      </c>
      <c r="K34" s="67">
        <v>5.9999999999999995E-4</v>
      </c>
      <c r="L34" s="70" t="s">
        <v>23</v>
      </c>
    </row>
    <row r="35" spans="1:12" ht="90.75" customHeight="1" x14ac:dyDescent="0.2">
      <c r="A35" s="59"/>
      <c r="B35" s="105"/>
      <c r="C35" s="107"/>
      <c r="D35" s="102"/>
      <c r="E35" s="46"/>
      <c r="F35" s="46"/>
      <c r="G35" s="46"/>
      <c r="H35" s="46"/>
      <c r="I35" s="58" t="s">
        <v>60</v>
      </c>
      <c r="J35" s="57" t="s">
        <v>14</v>
      </c>
      <c r="K35" s="67">
        <v>3.5999999999999999E-3</v>
      </c>
      <c r="L35" s="70" t="s">
        <v>23</v>
      </c>
    </row>
    <row r="36" spans="1:12" ht="42" customHeight="1" x14ac:dyDescent="0.2">
      <c r="A36" s="65">
        <v>6</v>
      </c>
      <c r="B36" s="56" t="s">
        <v>72</v>
      </c>
      <c r="C36" s="57" t="s">
        <v>15</v>
      </c>
      <c r="D36" s="66" t="s">
        <v>174</v>
      </c>
      <c r="E36" s="83" t="e">
        <f>G28+#REF!</f>
        <v>#REF!</v>
      </c>
      <c r="F36" s="42"/>
      <c r="G36" s="42"/>
      <c r="H36" s="42"/>
      <c r="I36" s="43"/>
      <c r="J36" s="43"/>
      <c r="K36" s="43"/>
      <c r="L36" s="70"/>
    </row>
    <row r="37" spans="1:12" ht="38.25" x14ac:dyDescent="0.2">
      <c r="A37" s="65">
        <v>7</v>
      </c>
      <c r="B37" s="56" t="s">
        <v>73</v>
      </c>
      <c r="C37" s="57" t="s">
        <v>15</v>
      </c>
      <c r="D37" s="66" t="s">
        <v>175</v>
      </c>
      <c r="E37" s="42"/>
      <c r="F37" s="42"/>
      <c r="G37" s="42"/>
      <c r="H37" s="42"/>
      <c r="I37" s="43"/>
      <c r="J37" s="43"/>
      <c r="K37" s="43"/>
      <c r="L37" s="70"/>
    </row>
    <row r="38" spans="1:12" ht="41.25" customHeight="1" x14ac:dyDescent="0.2">
      <c r="A38" s="65">
        <v>8</v>
      </c>
      <c r="B38" s="56" t="s">
        <v>159</v>
      </c>
      <c r="C38" s="57" t="s">
        <v>74</v>
      </c>
      <c r="D38" s="66" t="s">
        <v>175</v>
      </c>
      <c r="E38" s="42"/>
      <c r="F38" s="42"/>
      <c r="G38" s="42"/>
      <c r="H38" s="42"/>
      <c r="I38" s="43"/>
      <c r="J38" s="43"/>
      <c r="K38" s="43"/>
      <c r="L38" s="70"/>
    </row>
    <row r="39" spans="1:12" ht="20.25" customHeight="1" x14ac:dyDescent="0.2">
      <c r="A39" s="109" t="s">
        <v>181</v>
      </c>
      <c r="B39" s="110"/>
      <c r="C39" s="110"/>
      <c r="D39" s="110"/>
      <c r="E39" s="110"/>
      <c r="F39" s="110"/>
      <c r="G39" s="110"/>
      <c r="H39" s="110"/>
      <c r="I39" s="110"/>
      <c r="J39" s="110"/>
      <c r="K39" s="110"/>
      <c r="L39" s="111"/>
    </row>
    <row r="40" spans="1:12" ht="26.25" customHeight="1" x14ac:dyDescent="0.2">
      <c r="A40" s="69">
        <v>9</v>
      </c>
      <c r="B40" s="103" t="s">
        <v>66</v>
      </c>
      <c r="C40" s="78" t="s">
        <v>16</v>
      </c>
      <c r="D40" s="77" t="s">
        <v>131</v>
      </c>
      <c r="E40" s="44"/>
      <c r="F40" s="44"/>
      <c r="G40" s="44"/>
      <c r="H40" s="44"/>
      <c r="I40" s="58" t="s">
        <v>44</v>
      </c>
      <c r="J40" s="57" t="s">
        <v>3</v>
      </c>
      <c r="K40" s="67">
        <v>1.3935999999999999</v>
      </c>
      <c r="L40" s="70" t="s">
        <v>23</v>
      </c>
    </row>
    <row r="41" spans="1:12" ht="38.25" x14ac:dyDescent="0.2">
      <c r="A41" s="50"/>
      <c r="B41" s="104"/>
      <c r="C41" s="87"/>
      <c r="D41" s="87"/>
      <c r="E41" s="87"/>
      <c r="F41" s="87"/>
      <c r="G41" s="87"/>
      <c r="H41" s="87"/>
      <c r="I41" s="58" t="s">
        <v>67</v>
      </c>
      <c r="J41" s="57" t="s">
        <v>2</v>
      </c>
      <c r="K41" s="67">
        <v>7.6648000000000003E-3</v>
      </c>
      <c r="L41" s="70" t="s">
        <v>23</v>
      </c>
    </row>
    <row r="42" spans="1:12" x14ac:dyDescent="0.2">
      <c r="A42" s="50"/>
      <c r="B42" s="87"/>
      <c r="C42" s="87"/>
      <c r="D42" s="87"/>
      <c r="E42" s="87"/>
      <c r="F42" s="87"/>
      <c r="G42" s="87"/>
      <c r="H42" s="87"/>
      <c r="I42" s="58" t="s">
        <v>45</v>
      </c>
      <c r="J42" s="57" t="s">
        <v>14</v>
      </c>
      <c r="K42" s="67">
        <v>3.4840000000000003E-2</v>
      </c>
      <c r="L42" s="70" t="s">
        <v>23</v>
      </c>
    </row>
    <row r="43" spans="1:12" x14ac:dyDescent="0.2">
      <c r="A43" s="61"/>
      <c r="B43" s="87"/>
      <c r="C43" s="87"/>
      <c r="D43" s="87"/>
      <c r="E43" s="87"/>
      <c r="F43" s="87"/>
      <c r="G43" s="87"/>
      <c r="H43" s="87"/>
      <c r="I43" s="58" t="s">
        <v>68</v>
      </c>
      <c r="J43" s="57" t="s">
        <v>14</v>
      </c>
      <c r="K43" s="67">
        <v>0.116714</v>
      </c>
      <c r="L43" s="70" t="s">
        <v>23</v>
      </c>
    </row>
    <row r="44" spans="1:12" ht="91.5" customHeight="1" x14ac:dyDescent="0.2">
      <c r="A44" s="59"/>
      <c r="B44" s="88"/>
      <c r="C44" s="88"/>
      <c r="D44" s="88"/>
      <c r="E44" s="88"/>
      <c r="F44" s="88"/>
      <c r="G44" s="88"/>
      <c r="H44" s="88"/>
      <c r="I44" s="58" t="s">
        <v>60</v>
      </c>
      <c r="J44" s="57" t="s">
        <v>14</v>
      </c>
      <c r="K44" s="67">
        <v>7.3164000000000007E-2</v>
      </c>
      <c r="L44" s="70" t="s">
        <v>23</v>
      </c>
    </row>
    <row r="45" spans="1:12" ht="31.5" customHeight="1" x14ac:dyDescent="0.2">
      <c r="A45" s="65">
        <v>10</v>
      </c>
      <c r="B45" s="56" t="s">
        <v>49</v>
      </c>
      <c r="C45" s="57" t="s">
        <v>16</v>
      </c>
      <c r="D45" s="66" t="s">
        <v>132</v>
      </c>
      <c r="E45" s="58" t="s">
        <v>29</v>
      </c>
      <c r="F45" s="60" t="s">
        <v>14</v>
      </c>
      <c r="G45" s="63">
        <v>0.36799999999999999</v>
      </c>
      <c r="H45" s="68" t="s">
        <v>22</v>
      </c>
      <c r="I45" s="43"/>
      <c r="J45" s="43"/>
      <c r="K45" s="43"/>
      <c r="L45" s="70"/>
    </row>
    <row r="46" spans="1:12" ht="37.5" customHeight="1" x14ac:dyDescent="0.2">
      <c r="A46" s="69">
        <v>11</v>
      </c>
      <c r="B46" s="103" t="s">
        <v>46</v>
      </c>
      <c r="C46" s="76" t="s">
        <v>16</v>
      </c>
      <c r="D46" s="100" t="s">
        <v>163</v>
      </c>
      <c r="E46" s="44"/>
      <c r="F46" s="44"/>
      <c r="G46" s="44"/>
      <c r="H46" s="44"/>
      <c r="I46" s="58" t="s">
        <v>70</v>
      </c>
      <c r="J46" s="57" t="s">
        <v>14</v>
      </c>
      <c r="K46" s="67">
        <f>0.068+0.068</f>
        <v>0.13600000000000001</v>
      </c>
      <c r="L46" s="70" t="s">
        <v>23</v>
      </c>
    </row>
    <row r="47" spans="1:12" ht="25.5" customHeight="1" x14ac:dyDescent="0.2">
      <c r="A47" s="59"/>
      <c r="B47" s="105"/>
      <c r="C47" s="46"/>
      <c r="D47" s="102"/>
      <c r="E47" s="46"/>
      <c r="F47" s="46"/>
      <c r="G47" s="46"/>
      <c r="H47" s="46"/>
      <c r="I47" s="58" t="s">
        <v>42</v>
      </c>
      <c r="J47" s="57" t="s">
        <v>14</v>
      </c>
      <c r="K47" s="67">
        <v>8.2399999999999997E-4</v>
      </c>
      <c r="L47" s="70" t="s">
        <v>23</v>
      </c>
    </row>
    <row r="48" spans="1:12" ht="25.5" x14ac:dyDescent="0.2">
      <c r="A48" s="69">
        <v>12</v>
      </c>
      <c r="B48" s="103" t="s">
        <v>43</v>
      </c>
      <c r="C48" s="76" t="s">
        <v>16</v>
      </c>
      <c r="D48" s="75" t="s">
        <v>163</v>
      </c>
      <c r="E48" s="44"/>
      <c r="F48" s="44"/>
      <c r="G48" s="44"/>
      <c r="H48" s="44"/>
      <c r="I48" s="58" t="s">
        <v>44</v>
      </c>
      <c r="J48" s="57" t="s">
        <v>3</v>
      </c>
      <c r="K48" s="67">
        <v>6.7199999999999996E-2</v>
      </c>
      <c r="L48" s="70" t="s">
        <v>23</v>
      </c>
    </row>
    <row r="49" spans="1:12" x14ac:dyDescent="0.2">
      <c r="A49" s="50"/>
      <c r="B49" s="104"/>
      <c r="C49" s="45"/>
      <c r="D49" s="45"/>
      <c r="E49" s="45"/>
      <c r="F49" s="45"/>
      <c r="G49" s="45"/>
      <c r="H49" s="45"/>
      <c r="I49" s="58" t="s">
        <v>26</v>
      </c>
      <c r="J49" s="57" t="s">
        <v>17</v>
      </c>
      <c r="K49" s="67">
        <v>2.4799999999999999E-2</v>
      </c>
      <c r="L49" s="70" t="s">
        <v>23</v>
      </c>
    </row>
    <row r="50" spans="1:12" x14ac:dyDescent="0.2">
      <c r="A50" s="50"/>
      <c r="B50" s="45"/>
      <c r="C50" s="45"/>
      <c r="D50" s="45"/>
      <c r="E50" s="45"/>
      <c r="F50" s="45"/>
      <c r="G50" s="45"/>
      <c r="H50" s="45"/>
      <c r="I50" s="58" t="s">
        <v>68</v>
      </c>
      <c r="J50" s="57" t="s">
        <v>14</v>
      </c>
      <c r="K50" s="67">
        <v>2.3999999999999998E-3</v>
      </c>
      <c r="L50" s="70" t="s">
        <v>23</v>
      </c>
    </row>
    <row r="51" spans="1:12" x14ac:dyDescent="0.2">
      <c r="A51" s="61"/>
      <c r="B51" s="45"/>
      <c r="C51" s="45"/>
      <c r="D51" s="45"/>
      <c r="E51" s="45"/>
      <c r="F51" s="45"/>
      <c r="G51" s="45"/>
      <c r="H51" s="45"/>
      <c r="I51" s="58" t="s">
        <v>45</v>
      </c>
      <c r="J51" s="57" t="s">
        <v>14</v>
      </c>
      <c r="K51" s="67">
        <v>1.6000000000000001E-3</v>
      </c>
      <c r="L51" s="70" t="s">
        <v>23</v>
      </c>
    </row>
    <row r="52" spans="1:12" ht="93" customHeight="1" x14ac:dyDescent="0.2">
      <c r="A52" s="59"/>
      <c r="B52" s="46"/>
      <c r="C52" s="46"/>
      <c r="D52" s="46"/>
      <c r="E52" s="46"/>
      <c r="F52" s="46"/>
      <c r="G52" s="46"/>
      <c r="H52" s="46"/>
      <c r="I52" s="58" t="s">
        <v>60</v>
      </c>
      <c r="J52" s="57" t="s">
        <v>14</v>
      </c>
      <c r="K52" s="67">
        <v>9.5999999999999992E-3</v>
      </c>
      <c r="L52" s="70" t="s">
        <v>23</v>
      </c>
    </row>
    <row r="53" spans="1:12" ht="27.75" customHeight="1" x14ac:dyDescent="0.2">
      <c r="A53" s="69">
        <v>13</v>
      </c>
      <c r="B53" s="103" t="s">
        <v>75</v>
      </c>
      <c r="C53" s="76" t="s">
        <v>16</v>
      </c>
      <c r="D53" s="75" t="s">
        <v>133</v>
      </c>
      <c r="E53" s="44"/>
      <c r="F53" s="44"/>
      <c r="G53" s="44"/>
      <c r="H53" s="44"/>
      <c r="I53" s="58" t="s">
        <v>44</v>
      </c>
      <c r="J53" s="57" t="s">
        <v>3</v>
      </c>
      <c r="K53" s="67">
        <v>2.1032000000000002</v>
      </c>
      <c r="L53" s="70" t="s">
        <v>23</v>
      </c>
    </row>
    <row r="54" spans="1:12" x14ac:dyDescent="0.2">
      <c r="A54" s="50"/>
      <c r="B54" s="104"/>
      <c r="C54" s="45"/>
      <c r="D54" s="45"/>
      <c r="E54" s="45"/>
      <c r="F54" s="45"/>
      <c r="G54" s="45"/>
      <c r="H54" s="45"/>
      <c r="I54" s="58" t="s">
        <v>26</v>
      </c>
      <c r="J54" s="57" t="s">
        <v>17</v>
      </c>
      <c r="K54" s="67">
        <v>0.34416000000000002</v>
      </c>
      <c r="L54" s="70" t="s">
        <v>23</v>
      </c>
    </row>
    <row r="55" spans="1:12" x14ac:dyDescent="0.2">
      <c r="A55" s="50"/>
      <c r="B55" s="104"/>
      <c r="C55" s="45"/>
      <c r="D55" s="45"/>
      <c r="E55" s="45"/>
      <c r="F55" s="45"/>
      <c r="G55" s="45"/>
      <c r="H55" s="45"/>
      <c r="I55" s="58" t="s">
        <v>76</v>
      </c>
      <c r="J55" s="57" t="s">
        <v>14</v>
      </c>
      <c r="K55" s="67">
        <v>4.0343200000000003E-2</v>
      </c>
      <c r="L55" s="70" t="s">
        <v>23</v>
      </c>
    </row>
    <row r="56" spans="1:12" ht="54.75" customHeight="1" x14ac:dyDescent="0.2">
      <c r="A56" s="61"/>
      <c r="B56" s="104"/>
      <c r="C56" s="45"/>
      <c r="D56" s="45"/>
      <c r="E56" s="45"/>
      <c r="F56" s="45"/>
      <c r="G56" s="45"/>
      <c r="H56" s="45"/>
      <c r="I56" s="58" t="s">
        <v>77</v>
      </c>
      <c r="J56" s="57" t="s">
        <v>14</v>
      </c>
      <c r="K56" s="67">
        <v>1.0898400000000001E-2</v>
      </c>
      <c r="L56" s="70" t="s">
        <v>23</v>
      </c>
    </row>
    <row r="57" spans="1:12" ht="88.5" customHeight="1" x14ac:dyDescent="0.2">
      <c r="A57" s="47"/>
      <c r="B57" s="46"/>
      <c r="C57" s="46"/>
      <c r="D57" s="46"/>
      <c r="E57" s="46"/>
      <c r="F57" s="46"/>
      <c r="G57" s="46"/>
      <c r="H57" s="46"/>
      <c r="I57" s="58" t="s">
        <v>60</v>
      </c>
      <c r="J57" s="57" t="s">
        <v>14</v>
      </c>
      <c r="K57" s="67">
        <v>8.0304E-2</v>
      </c>
      <c r="L57" s="70" t="s">
        <v>23</v>
      </c>
    </row>
    <row r="58" spans="1:12" ht="18" customHeight="1" x14ac:dyDescent="0.2">
      <c r="A58" s="69">
        <v>14</v>
      </c>
      <c r="B58" s="103" t="s">
        <v>78</v>
      </c>
      <c r="C58" s="76" t="s">
        <v>16</v>
      </c>
      <c r="D58" s="100" t="s">
        <v>134</v>
      </c>
      <c r="E58" s="44"/>
      <c r="F58" s="44"/>
      <c r="G58" s="44"/>
      <c r="H58" s="44"/>
      <c r="I58" s="58" t="s">
        <v>26</v>
      </c>
      <c r="J58" s="57" t="s">
        <v>17</v>
      </c>
      <c r="K58" s="67">
        <v>0.15970000000000001</v>
      </c>
      <c r="L58" s="70" t="s">
        <v>23</v>
      </c>
    </row>
    <row r="59" spans="1:12" x14ac:dyDescent="0.2">
      <c r="A59" s="50"/>
      <c r="B59" s="104"/>
      <c r="C59" s="45"/>
      <c r="D59" s="101"/>
      <c r="E59" s="45"/>
      <c r="F59" s="45"/>
      <c r="G59" s="45"/>
      <c r="H59" s="45"/>
      <c r="I59" s="58" t="s">
        <v>76</v>
      </c>
      <c r="J59" s="57" t="s">
        <v>14</v>
      </c>
      <c r="K59" s="67">
        <v>2.5711700000000001E-2</v>
      </c>
      <c r="L59" s="70" t="s">
        <v>23</v>
      </c>
    </row>
    <row r="60" spans="1:12" ht="51" customHeight="1" x14ac:dyDescent="0.2">
      <c r="A60" s="59"/>
      <c r="B60" s="105"/>
      <c r="C60" s="46"/>
      <c r="D60" s="102"/>
      <c r="E60" s="46"/>
      <c r="F60" s="46"/>
      <c r="G60" s="46"/>
      <c r="H60" s="46"/>
      <c r="I60" s="58" t="s">
        <v>77</v>
      </c>
      <c r="J60" s="57" t="s">
        <v>14</v>
      </c>
      <c r="K60" s="67">
        <v>1.4373E-2</v>
      </c>
      <c r="L60" s="70" t="s">
        <v>23</v>
      </c>
    </row>
    <row r="61" spans="1:12" ht="25.5" customHeight="1" x14ac:dyDescent="0.2">
      <c r="A61" s="69">
        <v>15</v>
      </c>
      <c r="B61" s="103" t="s">
        <v>79</v>
      </c>
      <c r="C61" s="106" t="s">
        <v>80</v>
      </c>
      <c r="D61" s="100" t="s">
        <v>135</v>
      </c>
      <c r="E61" s="44"/>
      <c r="F61" s="44"/>
      <c r="G61" s="44"/>
      <c r="H61" s="44"/>
      <c r="I61" s="58" t="s">
        <v>81</v>
      </c>
      <c r="J61" s="57" t="s">
        <v>14</v>
      </c>
      <c r="K61" s="67">
        <v>6.1300000000000005E-4</v>
      </c>
      <c r="L61" s="70" t="s">
        <v>23</v>
      </c>
    </row>
    <row r="62" spans="1:12" ht="25.5" x14ac:dyDescent="0.2">
      <c r="A62" s="50"/>
      <c r="B62" s="104"/>
      <c r="C62" s="108"/>
      <c r="D62" s="101"/>
      <c r="E62" s="87"/>
      <c r="F62" s="87"/>
      <c r="G62" s="87"/>
      <c r="H62" s="87"/>
      <c r="I62" s="58" t="s">
        <v>82</v>
      </c>
      <c r="J62" s="57" t="s">
        <v>14</v>
      </c>
      <c r="K62" s="67">
        <v>7.6000000000000001E-6</v>
      </c>
      <c r="L62" s="70" t="s">
        <v>23</v>
      </c>
    </row>
    <row r="63" spans="1:12" ht="25.5" x14ac:dyDescent="0.2">
      <c r="A63" s="50"/>
      <c r="B63" s="87"/>
      <c r="C63" s="87"/>
      <c r="D63" s="87"/>
      <c r="E63" s="87"/>
      <c r="F63" s="87"/>
      <c r="G63" s="87"/>
      <c r="H63" s="87"/>
      <c r="I63" s="58" t="s">
        <v>83</v>
      </c>
      <c r="J63" s="57" t="s">
        <v>14</v>
      </c>
      <c r="K63" s="71" t="s">
        <v>161</v>
      </c>
      <c r="L63" s="70" t="s">
        <v>23</v>
      </c>
    </row>
    <row r="64" spans="1:12" ht="16.5" customHeight="1" x14ac:dyDescent="0.2">
      <c r="A64" s="72"/>
      <c r="B64" s="87"/>
      <c r="C64" s="87"/>
      <c r="D64" s="87"/>
      <c r="E64" s="87"/>
      <c r="F64" s="87"/>
      <c r="G64" s="87"/>
      <c r="H64" s="87"/>
      <c r="I64" s="58" t="s">
        <v>84</v>
      </c>
      <c r="J64" s="57" t="s">
        <v>85</v>
      </c>
      <c r="K64" s="67">
        <v>16</v>
      </c>
      <c r="L64" s="70" t="s">
        <v>23</v>
      </c>
    </row>
    <row r="65" spans="1:12" ht="38.25" x14ac:dyDescent="0.2">
      <c r="A65" s="73"/>
      <c r="B65" s="88"/>
      <c r="C65" s="88"/>
      <c r="D65" s="88"/>
      <c r="E65" s="88"/>
      <c r="F65" s="88"/>
      <c r="G65" s="88"/>
      <c r="H65" s="88"/>
      <c r="I65" s="58" t="s">
        <v>86</v>
      </c>
      <c r="J65" s="57" t="s">
        <v>14</v>
      </c>
      <c r="K65" s="71" t="s">
        <v>160</v>
      </c>
      <c r="L65" s="70" t="s">
        <v>23</v>
      </c>
    </row>
    <row r="66" spans="1:12" ht="13.5" customHeight="1" x14ac:dyDescent="0.2">
      <c r="A66" s="69">
        <v>16</v>
      </c>
      <c r="B66" s="103" t="s">
        <v>87</v>
      </c>
      <c r="C66" s="76" t="s">
        <v>16</v>
      </c>
      <c r="D66" s="100" t="s">
        <v>136</v>
      </c>
      <c r="E66" s="44"/>
      <c r="F66" s="44"/>
      <c r="G66" s="44"/>
      <c r="H66" s="44"/>
      <c r="I66" s="58" t="s">
        <v>26</v>
      </c>
      <c r="J66" s="57" t="s">
        <v>17</v>
      </c>
      <c r="K66" s="67">
        <v>0.02</v>
      </c>
      <c r="L66" s="70" t="s">
        <v>23</v>
      </c>
    </row>
    <row r="67" spans="1:12" x14ac:dyDescent="0.2">
      <c r="A67" s="50"/>
      <c r="B67" s="104"/>
      <c r="C67" s="45"/>
      <c r="D67" s="101"/>
      <c r="E67" s="45"/>
      <c r="F67" s="45"/>
      <c r="G67" s="45"/>
      <c r="H67" s="45"/>
      <c r="I67" s="58" t="s">
        <v>76</v>
      </c>
      <c r="J67" s="57" t="s">
        <v>14</v>
      </c>
      <c r="K67" s="67">
        <v>2.2599999999999999E-3</v>
      </c>
      <c r="L67" s="70" t="s">
        <v>23</v>
      </c>
    </row>
    <row r="68" spans="1:12" ht="51" customHeight="1" x14ac:dyDescent="0.2">
      <c r="A68" s="59"/>
      <c r="B68" s="105"/>
      <c r="C68" s="46"/>
      <c r="D68" s="102"/>
      <c r="E68" s="46"/>
      <c r="F68" s="46"/>
      <c r="G68" s="46"/>
      <c r="H68" s="46"/>
      <c r="I68" s="58" t="s">
        <v>77</v>
      </c>
      <c r="J68" s="57" t="s">
        <v>14</v>
      </c>
      <c r="K68" s="67">
        <v>1.3600000000000001E-3</v>
      </c>
      <c r="L68" s="70" t="s">
        <v>23</v>
      </c>
    </row>
    <row r="69" spans="1:12" ht="41.25" customHeight="1" x14ac:dyDescent="0.2">
      <c r="A69" s="65">
        <v>17</v>
      </c>
      <c r="B69" s="56" t="s">
        <v>162</v>
      </c>
      <c r="C69" s="57" t="s">
        <v>16</v>
      </c>
      <c r="D69" s="66" t="s">
        <v>137</v>
      </c>
      <c r="E69" s="58" t="s">
        <v>29</v>
      </c>
      <c r="F69" s="60" t="s">
        <v>14</v>
      </c>
      <c r="G69" s="63">
        <f>2.475+2.475</f>
        <v>4.95</v>
      </c>
      <c r="H69" s="68" t="s">
        <v>22</v>
      </c>
      <c r="I69" s="43"/>
      <c r="J69" s="43"/>
      <c r="K69" s="43"/>
      <c r="L69" s="70"/>
    </row>
    <row r="70" spans="1:12" ht="30" customHeight="1" x14ac:dyDescent="0.2">
      <c r="A70" s="65">
        <v>18</v>
      </c>
      <c r="B70" s="56" t="s">
        <v>147</v>
      </c>
      <c r="C70" s="57" t="s">
        <v>16</v>
      </c>
      <c r="D70" s="66" t="s">
        <v>164</v>
      </c>
      <c r="E70" s="42"/>
      <c r="F70" s="42"/>
      <c r="G70" s="42"/>
      <c r="H70" s="42"/>
      <c r="I70" s="58" t="s">
        <v>88</v>
      </c>
      <c r="J70" s="57" t="s">
        <v>2</v>
      </c>
      <c r="K70" s="67">
        <f>1.377+0.918</f>
        <v>2.2949999999999999</v>
      </c>
      <c r="L70" s="70" t="s">
        <v>23</v>
      </c>
    </row>
    <row r="71" spans="1:12" ht="51" x14ac:dyDescent="0.2">
      <c r="A71" s="69">
        <v>19</v>
      </c>
      <c r="B71" s="103" t="s">
        <v>89</v>
      </c>
      <c r="C71" s="76" t="s">
        <v>16</v>
      </c>
      <c r="D71" s="100" t="s">
        <v>164</v>
      </c>
      <c r="E71" s="44"/>
      <c r="F71" s="44"/>
      <c r="G71" s="44"/>
      <c r="H71" s="44"/>
      <c r="I71" s="58" t="s">
        <v>90</v>
      </c>
      <c r="J71" s="57" t="s">
        <v>14</v>
      </c>
      <c r="K71" s="67">
        <v>5.8500000000000002E-3</v>
      </c>
      <c r="L71" s="70" t="s">
        <v>23</v>
      </c>
    </row>
    <row r="72" spans="1:12" ht="38.25" customHeight="1" x14ac:dyDescent="0.2">
      <c r="A72" s="61"/>
      <c r="B72" s="104"/>
      <c r="C72" s="45"/>
      <c r="D72" s="101"/>
      <c r="E72" s="45"/>
      <c r="F72" s="45"/>
      <c r="G72" s="45"/>
      <c r="H72" s="45"/>
      <c r="I72" s="58" t="s">
        <v>91</v>
      </c>
      <c r="J72" s="57" t="s">
        <v>3</v>
      </c>
      <c r="K72" s="67">
        <v>45.9</v>
      </c>
      <c r="L72" s="70" t="s">
        <v>23</v>
      </c>
    </row>
    <row r="73" spans="1:12" ht="25.5" x14ac:dyDescent="0.2">
      <c r="A73" s="61"/>
      <c r="B73" s="104"/>
      <c r="C73" s="45"/>
      <c r="D73" s="101"/>
      <c r="E73" s="45"/>
      <c r="F73" s="45"/>
      <c r="G73" s="45"/>
      <c r="H73" s="45"/>
      <c r="I73" s="58" t="s">
        <v>92</v>
      </c>
      <c r="J73" s="57" t="s">
        <v>2</v>
      </c>
      <c r="K73" s="67">
        <v>4.4999999999999997E-3</v>
      </c>
      <c r="L73" s="70" t="s">
        <v>23</v>
      </c>
    </row>
    <row r="74" spans="1:12" x14ac:dyDescent="0.2">
      <c r="A74" s="61"/>
      <c r="B74" s="104"/>
      <c r="C74" s="45"/>
      <c r="D74" s="101"/>
      <c r="E74" s="45"/>
      <c r="F74" s="45"/>
      <c r="G74" s="45"/>
      <c r="H74" s="45"/>
      <c r="I74" s="58" t="s">
        <v>93</v>
      </c>
      <c r="J74" s="57" t="s">
        <v>14</v>
      </c>
      <c r="K74" s="67">
        <v>0.19350000000000001</v>
      </c>
      <c r="L74" s="70" t="s">
        <v>23</v>
      </c>
    </row>
    <row r="75" spans="1:12" ht="27" customHeight="1" x14ac:dyDescent="0.2">
      <c r="A75" s="59"/>
      <c r="B75" s="105"/>
      <c r="C75" s="46"/>
      <c r="D75" s="102"/>
      <c r="E75" s="46"/>
      <c r="F75" s="46"/>
      <c r="G75" s="46"/>
      <c r="H75" s="46"/>
      <c r="I75" s="58" t="s">
        <v>94</v>
      </c>
      <c r="J75" s="57" t="s">
        <v>14</v>
      </c>
      <c r="K75" s="67">
        <v>1.575E-2</v>
      </c>
      <c r="L75" s="70" t="s">
        <v>23</v>
      </c>
    </row>
    <row r="76" spans="1:12" ht="38.25" x14ac:dyDescent="0.2">
      <c r="A76" s="65">
        <v>20</v>
      </c>
      <c r="B76" s="56" t="s">
        <v>72</v>
      </c>
      <c r="C76" s="57" t="s">
        <v>15</v>
      </c>
      <c r="D76" s="66" t="s">
        <v>138</v>
      </c>
      <c r="E76" s="83">
        <f>G45+G69</f>
        <v>5.3180000000000005</v>
      </c>
      <c r="F76" s="42"/>
      <c r="G76" s="42"/>
      <c r="H76" s="42"/>
      <c r="I76" s="43"/>
      <c r="J76" s="43"/>
      <c r="K76" s="43"/>
      <c r="L76" s="70"/>
    </row>
    <row r="77" spans="1:12" ht="38.25" x14ac:dyDescent="0.2">
      <c r="A77" s="65">
        <v>21</v>
      </c>
      <c r="B77" s="56" t="s">
        <v>73</v>
      </c>
      <c r="C77" s="57" t="s">
        <v>15</v>
      </c>
      <c r="D77" s="66" t="s">
        <v>138</v>
      </c>
      <c r="E77" s="42"/>
      <c r="F77" s="42"/>
      <c r="G77" s="42"/>
      <c r="H77" s="42"/>
      <c r="I77" s="43"/>
      <c r="J77" s="43"/>
      <c r="K77" s="43"/>
      <c r="L77" s="70"/>
    </row>
    <row r="78" spans="1:12" ht="38.25" customHeight="1" x14ac:dyDescent="0.2">
      <c r="A78" s="65">
        <v>22</v>
      </c>
      <c r="B78" s="56" t="s">
        <v>159</v>
      </c>
      <c r="C78" s="57" t="s">
        <v>74</v>
      </c>
      <c r="D78" s="66" t="s">
        <v>138</v>
      </c>
      <c r="E78" s="42"/>
      <c r="F78" s="42"/>
      <c r="G78" s="42"/>
      <c r="H78" s="42"/>
      <c r="I78" s="43"/>
      <c r="J78" s="43"/>
      <c r="K78" s="43"/>
      <c r="L78" s="70"/>
    </row>
    <row r="79" spans="1:12" ht="12.75" customHeight="1" x14ac:dyDescent="0.2">
      <c r="A79" s="109" t="s">
        <v>182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1"/>
    </row>
    <row r="80" spans="1:12" ht="23.25" customHeight="1" x14ac:dyDescent="0.2">
      <c r="A80" s="69">
        <v>23</v>
      </c>
      <c r="B80" s="103" t="s">
        <v>61</v>
      </c>
      <c r="C80" s="106" t="s">
        <v>33</v>
      </c>
      <c r="D80" s="89" t="s">
        <v>176</v>
      </c>
      <c r="E80" s="112"/>
      <c r="F80" s="90"/>
      <c r="G80" s="44"/>
      <c r="H80" s="44"/>
      <c r="I80" s="58" t="s">
        <v>34</v>
      </c>
      <c r="J80" s="57" t="s">
        <v>2</v>
      </c>
      <c r="K80" s="67">
        <v>1.536E-3</v>
      </c>
      <c r="L80" s="70" t="s">
        <v>23</v>
      </c>
    </row>
    <row r="81" spans="1:12" ht="41.25" customHeight="1" x14ac:dyDescent="0.2">
      <c r="A81" s="50"/>
      <c r="B81" s="104"/>
      <c r="C81" s="108"/>
      <c r="D81" s="91"/>
      <c r="E81" s="113"/>
      <c r="F81" s="91"/>
      <c r="G81" s="45"/>
      <c r="H81" s="45"/>
      <c r="I81" s="58" t="s">
        <v>35</v>
      </c>
      <c r="J81" s="57" t="s">
        <v>14</v>
      </c>
      <c r="K81" s="67">
        <v>5.568E-3</v>
      </c>
      <c r="L81" s="70" t="s">
        <v>23</v>
      </c>
    </row>
    <row r="82" spans="1:12" x14ac:dyDescent="0.2">
      <c r="A82" s="47"/>
      <c r="B82" s="105"/>
      <c r="C82" s="107"/>
      <c r="D82" s="92"/>
      <c r="E82" s="114"/>
      <c r="F82" s="92"/>
      <c r="G82" s="46"/>
      <c r="H82" s="46"/>
      <c r="I82" s="58" t="s">
        <v>36</v>
      </c>
      <c r="J82" s="57" t="s">
        <v>3</v>
      </c>
      <c r="K82" s="67">
        <v>1.056</v>
      </c>
      <c r="L82" s="70" t="s">
        <v>23</v>
      </c>
    </row>
    <row r="83" spans="1:12" ht="28.5" customHeight="1" x14ac:dyDescent="0.2">
      <c r="A83" s="65">
        <v>24</v>
      </c>
      <c r="B83" s="56" t="s">
        <v>95</v>
      </c>
      <c r="C83" s="57" t="s">
        <v>16</v>
      </c>
      <c r="D83" s="93" t="s">
        <v>177</v>
      </c>
      <c r="E83" s="115"/>
      <c r="F83" s="115"/>
      <c r="G83" s="42"/>
      <c r="H83" s="42"/>
      <c r="I83" s="58" t="s">
        <v>96</v>
      </c>
      <c r="J83" s="57" t="s">
        <v>3</v>
      </c>
      <c r="K83" s="67">
        <v>30.87</v>
      </c>
      <c r="L83" s="70" t="s">
        <v>23</v>
      </c>
    </row>
    <row r="84" spans="1:12" ht="27.75" customHeight="1" x14ac:dyDescent="0.2">
      <c r="A84" s="65">
        <v>25</v>
      </c>
      <c r="B84" s="56" t="s">
        <v>49</v>
      </c>
      <c r="C84" s="57" t="s">
        <v>16</v>
      </c>
      <c r="D84" s="66" t="s">
        <v>136</v>
      </c>
      <c r="E84" s="58" t="s">
        <v>29</v>
      </c>
      <c r="F84" s="60" t="s">
        <v>14</v>
      </c>
      <c r="G84" s="63">
        <v>0.92</v>
      </c>
      <c r="H84" s="68" t="s">
        <v>22</v>
      </c>
      <c r="I84" s="43"/>
      <c r="J84" s="43"/>
      <c r="K84" s="43"/>
      <c r="L84" s="70"/>
    </row>
    <row r="85" spans="1:12" ht="39" customHeight="1" x14ac:dyDescent="0.2">
      <c r="A85" s="69">
        <v>26</v>
      </c>
      <c r="B85" s="103" t="s">
        <v>46</v>
      </c>
      <c r="C85" s="76" t="s">
        <v>16</v>
      </c>
      <c r="D85" s="75" t="s">
        <v>165</v>
      </c>
      <c r="E85" s="44"/>
      <c r="F85" s="44"/>
      <c r="G85" s="44"/>
      <c r="H85" s="44"/>
      <c r="I85" s="58" t="s">
        <v>70</v>
      </c>
      <c r="J85" s="57" t="s">
        <v>14</v>
      </c>
      <c r="K85" s="67">
        <f>0.17+0.17</f>
        <v>0.34</v>
      </c>
      <c r="L85" s="70" t="s">
        <v>23</v>
      </c>
    </row>
    <row r="86" spans="1:12" ht="25.5" customHeight="1" x14ac:dyDescent="0.2">
      <c r="A86" s="59"/>
      <c r="B86" s="105"/>
      <c r="C86" s="46"/>
      <c r="D86" s="46"/>
      <c r="E86" s="46"/>
      <c r="F86" s="46"/>
      <c r="G86" s="46"/>
      <c r="H86" s="46"/>
      <c r="I86" s="58" t="s">
        <v>42</v>
      </c>
      <c r="J86" s="57" t="s">
        <v>14</v>
      </c>
      <c r="K86" s="67">
        <f>0.00206</f>
        <v>2.0600000000000002E-3</v>
      </c>
      <c r="L86" s="70" t="s">
        <v>23</v>
      </c>
    </row>
    <row r="87" spans="1:12" ht="25.5" x14ac:dyDescent="0.2">
      <c r="A87" s="69">
        <v>27</v>
      </c>
      <c r="B87" s="103" t="s">
        <v>43</v>
      </c>
      <c r="C87" s="76" t="s">
        <v>16</v>
      </c>
      <c r="D87" s="100" t="s">
        <v>165</v>
      </c>
      <c r="E87" s="44"/>
      <c r="F87" s="44"/>
      <c r="G87" s="44"/>
      <c r="H87" s="44"/>
      <c r="I87" s="58" t="s">
        <v>44</v>
      </c>
      <c r="J87" s="57" t="s">
        <v>3</v>
      </c>
      <c r="K87" s="67">
        <v>0.16800000000000001</v>
      </c>
      <c r="L87" s="70" t="s">
        <v>23</v>
      </c>
    </row>
    <row r="88" spans="1:12" x14ac:dyDescent="0.2">
      <c r="A88" s="50"/>
      <c r="B88" s="104"/>
      <c r="C88" s="45"/>
      <c r="D88" s="101"/>
      <c r="E88" s="45"/>
      <c r="F88" s="45"/>
      <c r="G88" s="45"/>
      <c r="H88" s="45"/>
      <c r="I88" s="58" t="s">
        <v>26</v>
      </c>
      <c r="J88" s="57" t="s">
        <v>17</v>
      </c>
      <c r="K88" s="67">
        <v>6.2E-2</v>
      </c>
      <c r="L88" s="70" t="s">
        <v>23</v>
      </c>
    </row>
    <row r="89" spans="1:12" x14ac:dyDescent="0.2">
      <c r="A89" s="50"/>
      <c r="B89" s="104"/>
      <c r="C89" s="45"/>
      <c r="D89" s="101"/>
      <c r="E89" s="45"/>
      <c r="F89" s="45"/>
      <c r="G89" s="45"/>
      <c r="H89" s="45"/>
      <c r="I89" s="58" t="s">
        <v>68</v>
      </c>
      <c r="J89" s="57" t="s">
        <v>14</v>
      </c>
      <c r="K89" s="67">
        <v>8.0000000000000002E-3</v>
      </c>
      <c r="L89" s="70" t="s">
        <v>23</v>
      </c>
    </row>
    <row r="90" spans="1:12" x14ac:dyDescent="0.2">
      <c r="A90" s="61"/>
      <c r="B90" s="104"/>
      <c r="C90" s="45"/>
      <c r="D90" s="101"/>
      <c r="E90" s="45"/>
      <c r="F90" s="45"/>
      <c r="G90" s="45"/>
      <c r="H90" s="45"/>
      <c r="I90" s="58" t="s">
        <v>45</v>
      </c>
      <c r="J90" s="57" t="s">
        <v>14</v>
      </c>
      <c r="K90" s="67">
        <v>4.0000000000000001E-3</v>
      </c>
      <c r="L90" s="70" t="s">
        <v>23</v>
      </c>
    </row>
    <row r="91" spans="1:12" ht="90.75" customHeight="1" x14ac:dyDescent="0.2">
      <c r="A91" s="59"/>
      <c r="B91" s="105"/>
      <c r="C91" s="46"/>
      <c r="D91" s="102"/>
      <c r="E91" s="46"/>
      <c r="F91" s="46"/>
      <c r="G91" s="46"/>
      <c r="H91" s="46"/>
      <c r="I91" s="58" t="s">
        <v>60</v>
      </c>
      <c r="J91" s="57" t="s">
        <v>14</v>
      </c>
      <c r="K91" s="67">
        <v>2.4E-2</v>
      </c>
      <c r="L91" s="70" t="s">
        <v>23</v>
      </c>
    </row>
    <row r="92" spans="1:12" ht="38.25" x14ac:dyDescent="0.2">
      <c r="A92" s="65">
        <v>28</v>
      </c>
      <c r="B92" s="56" t="s">
        <v>149</v>
      </c>
      <c r="C92" s="57" t="s">
        <v>62</v>
      </c>
      <c r="D92" s="66" t="s">
        <v>130</v>
      </c>
      <c r="E92" s="70" t="s">
        <v>148</v>
      </c>
      <c r="F92" s="57" t="s">
        <v>31</v>
      </c>
      <c r="G92" s="70">
        <v>3</v>
      </c>
      <c r="H92" s="70" t="s">
        <v>150</v>
      </c>
      <c r="I92" s="43"/>
      <c r="J92" s="43"/>
      <c r="K92" s="43"/>
      <c r="L92" s="70"/>
    </row>
    <row r="93" spans="1:12" ht="25.5" x14ac:dyDescent="0.2">
      <c r="A93" s="69">
        <v>29</v>
      </c>
      <c r="B93" s="103" t="s">
        <v>97</v>
      </c>
      <c r="C93" s="76" t="s">
        <v>98</v>
      </c>
      <c r="D93" s="84">
        <v>1.4</v>
      </c>
      <c r="E93" s="44"/>
      <c r="F93" s="44"/>
      <c r="G93" s="44"/>
      <c r="H93" s="44"/>
      <c r="I93" s="58" t="s">
        <v>99</v>
      </c>
      <c r="J93" s="57" t="s">
        <v>14</v>
      </c>
      <c r="K93" s="67">
        <v>9.2400000000000002E-4</v>
      </c>
      <c r="L93" s="70" t="s">
        <v>23</v>
      </c>
    </row>
    <row r="94" spans="1:12" ht="25.5" x14ac:dyDescent="0.2">
      <c r="A94" s="50"/>
      <c r="B94" s="104"/>
      <c r="C94" s="45"/>
      <c r="D94" s="45"/>
      <c r="E94" s="45"/>
      <c r="F94" s="45"/>
      <c r="G94" s="45"/>
      <c r="H94" s="45"/>
      <c r="I94" s="58" t="s">
        <v>100</v>
      </c>
      <c r="J94" s="57" t="s">
        <v>17</v>
      </c>
      <c r="K94" s="67">
        <v>1.4</v>
      </c>
      <c r="L94" s="70" t="s">
        <v>23</v>
      </c>
    </row>
    <row r="95" spans="1:12" ht="28.5" customHeight="1" x14ac:dyDescent="0.2">
      <c r="A95" s="47"/>
      <c r="B95" s="105"/>
      <c r="C95" s="46"/>
      <c r="D95" s="46"/>
      <c r="E95" s="46"/>
      <c r="F95" s="46"/>
      <c r="G95" s="46"/>
      <c r="H95" s="46"/>
      <c r="I95" s="58" t="s">
        <v>101</v>
      </c>
      <c r="J95" s="57" t="s">
        <v>14</v>
      </c>
      <c r="K95" s="67">
        <v>6.9999999999999999E-4</v>
      </c>
      <c r="L95" s="70" t="s">
        <v>23</v>
      </c>
    </row>
    <row r="96" spans="1:12" ht="35.25" x14ac:dyDescent="0.2">
      <c r="A96" s="65">
        <v>30</v>
      </c>
      <c r="B96" s="56" t="s">
        <v>102</v>
      </c>
      <c r="C96" s="57" t="s">
        <v>16</v>
      </c>
      <c r="D96" s="66" t="s">
        <v>152</v>
      </c>
      <c r="E96" s="42"/>
      <c r="F96" s="42"/>
      <c r="G96" s="42"/>
      <c r="H96" s="42"/>
      <c r="I96" s="58" t="s">
        <v>103</v>
      </c>
      <c r="J96" s="57" t="s">
        <v>17</v>
      </c>
      <c r="K96" s="67">
        <v>6.0000000000000001E-3</v>
      </c>
      <c r="L96" s="70" t="s">
        <v>23</v>
      </c>
    </row>
    <row r="97" spans="1:12" ht="35.25" x14ac:dyDescent="0.2">
      <c r="A97" s="65">
        <v>31</v>
      </c>
      <c r="B97" s="56" t="s">
        <v>104</v>
      </c>
      <c r="C97" s="57" t="s">
        <v>16</v>
      </c>
      <c r="D97" s="66" t="s">
        <v>152</v>
      </c>
      <c r="E97" s="42"/>
      <c r="F97" s="42"/>
      <c r="G97" s="42"/>
      <c r="H97" s="42"/>
      <c r="I97" s="58" t="s">
        <v>105</v>
      </c>
      <c r="J97" s="57" t="s">
        <v>17</v>
      </c>
      <c r="K97" s="67">
        <v>1.6000000000000001E-3</v>
      </c>
      <c r="L97" s="70" t="s">
        <v>23</v>
      </c>
    </row>
    <row r="98" spans="1:12" ht="38.25" x14ac:dyDescent="0.2">
      <c r="A98" s="65">
        <v>32</v>
      </c>
      <c r="B98" s="56" t="s">
        <v>151</v>
      </c>
      <c r="C98" s="57" t="s">
        <v>16</v>
      </c>
      <c r="D98" s="93" t="s">
        <v>178</v>
      </c>
      <c r="E98" s="42"/>
      <c r="F98" s="42"/>
      <c r="G98" s="42"/>
      <c r="H98" s="42"/>
      <c r="I98" s="43"/>
      <c r="J98" s="43"/>
      <c r="K98" s="43"/>
      <c r="L98" s="70"/>
    </row>
    <row r="99" spans="1:12" ht="38.25" x14ac:dyDescent="0.2">
      <c r="A99" s="65">
        <v>33</v>
      </c>
      <c r="B99" s="56" t="s">
        <v>72</v>
      </c>
      <c r="C99" s="57" t="s">
        <v>15</v>
      </c>
      <c r="D99" s="80">
        <v>0.92</v>
      </c>
      <c r="E99" s="42"/>
      <c r="F99" s="42"/>
      <c r="G99" s="42"/>
      <c r="H99" s="42"/>
      <c r="I99" s="43"/>
      <c r="J99" s="43"/>
      <c r="K99" s="43"/>
      <c r="L99" s="70"/>
    </row>
    <row r="100" spans="1:12" ht="38.25" x14ac:dyDescent="0.2">
      <c r="A100" s="65">
        <v>34</v>
      </c>
      <c r="B100" s="56" t="s">
        <v>73</v>
      </c>
      <c r="C100" s="57" t="s">
        <v>15</v>
      </c>
      <c r="D100" s="80">
        <v>0.92</v>
      </c>
      <c r="E100" s="42"/>
      <c r="F100" s="42"/>
      <c r="G100" s="42"/>
      <c r="H100" s="42"/>
      <c r="I100" s="43"/>
      <c r="J100" s="43"/>
      <c r="K100" s="43"/>
      <c r="L100" s="70"/>
    </row>
    <row r="101" spans="1:12" ht="39.75" customHeight="1" x14ac:dyDescent="0.2">
      <c r="A101" s="65">
        <v>35</v>
      </c>
      <c r="B101" s="56" t="s">
        <v>159</v>
      </c>
      <c r="C101" s="57" t="s">
        <v>74</v>
      </c>
      <c r="D101" s="80">
        <v>0.92</v>
      </c>
      <c r="E101" s="42"/>
      <c r="F101" s="42"/>
      <c r="G101" s="42"/>
      <c r="H101" s="42"/>
      <c r="I101" s="43"/>
      <c r="J101" s="43"/>
      <c r="K101" s="43"/>
      <c r="L101" s="70"/>
    </row>
    <row r="102" spans="1:12" ht="12.75" customHeight="1" x14ac:dyDescent="0.2">
      <c r="A102" s="109" t="s">
        <v>183</v>
      </c>
      <c r="B102" s="110"/>
      <c r="C102" s="110"/>
      <c r="D102" s="110"/>
      <c r="E102" s="110"/>
      <c r="F102" s="110"/>
      <c r="G102" s="110"/>
      <c r="H102" s="110"/>
      <c r="I102" s="110"/>
      <c r="J102" s="110"/>
      <c r="K102" s="110"/>
      <c r="L102" s="111"/>
    </row>
    <row r="103" spans="1:12" ht="31.5" customHeight="1" x14ac:dyDescent="0.2">
      <c r="A103" s="65">
        <v>36</v>
      </c>
      <c r="B103" s="56" t="s">
        <v>106</v>
      </c>
      <c r="C103" s="57" t="s">
        <v>16</v>
      </c>
      <c r="D103" s="66" t="s">
        <v>136</v>
      </c>
      <c r="E103" s="42"/>
      <c r="F103" s="42"/>
      <c r="G103" s="42"/>
      <c r="H103" s="42"/>
      <c r="I103" s="58" t="s">
        <v>96</v>
      </c>
      <c r="J103" s="57" t="s">
        <v>3</v>
      </c>
      <c r="K103" s="67">
        <v>12.348000000000001</v>
      </c>
      <c r="L103" s="70" t="s">
        <v>23</v>
      </c>
    </row>
    <row r="104" spans="1:12" ht="29.25" customHeight="1" x14ac:dyDescent="0.2">
      <c r="A104" s="69">
        <v>37</v>
      </c>
      <c r="B104" s="103" t="s">
        <v>61</v>
      </c>
      <c r="C104" s="106" t="s">
        <v>33</v>
      </c>
      <c r="D104" s="77" t="s">
        <v>179</v>
      </c>
      <c r="E104" s="44"/>
      <c r="F104" s="44"/>
      <c r="G104" s="44"/>
      <c r="H104" s="44"/>
      <c r="I104" s="58" t="s">
        <v>34</v>
      </c>
      <c r="J104" s="57" t="s">
        <v>2</v>
      </c>
      <c r="K104" s="67">
        <v>3.8400000000000001E-3</v>
      </c>
      <c r="L104" s="70" t="s">
        <v>23</v>
      </c>
    </row>
    <row r="105" spans="1:12" ht="37.5" customHeight="1" x14ac:dyDescent="0.2">
      <c r="A105" s="50"/>
      <c r="B105" s="104"/>
      <c r="C105" s="108"/>
      <c r="D105" s="85"/>
      <c r="E105" s="45"/>
      <c r="F105" s="45"/>
      <c r="G105" s="45"/>
      <c r="H105" s="45"/>
      <c r="I105" s="58" t="s">
        <v>35</v>
      </c>
      <c r="J105" s="57" t="s">
        <v>14</v>
      </c>
      <c r="K105" s="67">
        <v>1.392E-2</v>
      </c>
      <c r="L105" s="70" t="s">
        <v>23</v>
      </c>
    </row>
    <row r="106" spans="1:12" x14ac:dyDescent="0.2">
      <c r="A106" s="47"/>
      <c r="B106" s="105"/>
      <c r="C106" s="107"/>
      <c r="D106" s="86"/>
      <c r="E106" s="46"/>
      <c r="F106" s="46"/>
      <c r="G106" s="46"/>
      <c r="H106" s="46"/>
      <c r="I106" s="58" t="s">
        <v>36</v>
      </c>
      <c r="J106" s="57" t="s">
        <v>3</v>
      </c>
      <c r="K106" s="67">
        <v>2.64</v>
      </c>
      <c r="L106" s="70" t="s">
        <v>23</v>
      </c>
    </row>
    <row r="107" spans="1:12" ht="39.75" customHeight="1" x14ac:dyDescent="0.2">
      <c r="A107" s="65">
        <v>38</v>
      </c>
      <c r="B107" s="56" t="s">
        <v>162</v>
      </c>
      <c r="C107" s="57" t="s">
        <v>16</v>
      </c>
      <c r="D107" s="66" t="s">
        <v>139</v>
      </c>
      <c r="E107" s="58" t="s">
        <v>29</v>
      </c>
      <c r="F107" s="60" t="s">
        <v>14</v>
      </c>
      <c r="G107" s="63">
        <f>2.0075+2.0075</f>
        <v>4.0149999999999997</v>
      </c>
      <c r="H107" s="68" t="s">
        <v>22</v>
      </c>
      <c r="I107" s="43"/>
      <c r="J107" s="43"/>
      <c r="K107" s="43"/>
      <c r="L107" s="70" t="s">
        <v>23</v>
      </c>
    </row>
    <row r="108" spans="1:12" ht="25.5" x14ac:dyDescent="0.2">
      <c r="A108" s="65">
        <v>39</v>
      </c>
      <c r="B108" s="56" t="s">
        <v>147</v>
      </c>
      <c r="C108" s="57" t="s">
        <v>16</v>
      </c>
      <c r="D108" s="66" t="s">
        <v>166</v>
      </c>
      <c r="E108" s="42"/>
      <c r="F108" s="42"/>
      <c r="G108" s="42"/>
      <c r="H108" s="42"/>
      <c r="I108" s="58" t="s">
        <v>107</v>
      </c>
      <c r="J108" s="57" t="s">
        <v>2</v>
      </c>
      <c r="K108" s="67">
        <f>1.1169+0.7446</f>
        <v>1.8614999999999999</v>
      </c>
      <c r="L108" s="70" t="s">
        <v>23</v>
      </c>
    </row>
    <row r="109" spans="1:12" ht="25.5" x14ac:dyDescent="0.2">
      <c r="A109" s="65">
        <v>40</v>
      </c>
      <c r="B109" s="56" t="s">
        <v>108</v>
      </c>
      <c r="C109" s="57" t="s">
        <v>3</v>
      </c>
      <c r="D109" s="66" t="s">
        <v>167</v>
      </c>
      <c r="E109" s="42"/>
      <c r="F109" s="42"/>
      <c r="G109" s="42"/>
      <c r="H109" s="42"/>
      <c r="I109" s="43"/>
      <c r="J109" s="43"/>
      <c r="K109" s="43"/>
      <c r="L109" s="70"/>
    </row>
    <row r="110" spans="1:12" ht="14.25" customHeight="1" x14ac:dyDescent="0.2">
      <c r="A110" s="69">
        <v>41</v>
      </c>
      <c r="B110" s="103" t="s">
        <v>109</v>
      </c>
      <c r="C110" s="76" t="s">
        <v>16</v>
      </c>
      <c r="D110" s="75" t="s">
        <v>139</v>
      </c>
      <c r="E110" s="44"/>
      <c r="F110" s="44"/>
      <c r="G110" s="44"/>
      <c r="H110" s="44"/>
      <c r="I110" s="58" t="s">
        <v>110</v>
      </c>
      <c r="J110" s="57" t="s">
        <v>17</v>
      </c>
      <c r="K110" s="67">
        <v>1.2373499999999999</v>
      </c>
      <c r="L110" s="70" t="s">
        <v>23</v>
      </c>
    </row>
    <row r="111" spans="1:12" ht="27.75" customHeight="1" x14ac:dyDescent="0.2">
      <c r="A111" s="47"/>
      <c r="B111" s="105"/>
      <c r="C111" s="46"/>
      <c r="D111" s="46"/>
      <c r="E111" s="46"/>
      <c r="F111" s="46"/>
      <c r="G111" s="46"/>
      <c r="H111" s="46"/>
      <c r="I111" s="58" t="s">
        <v>111</v>
      </c>
      <c r="J111" s="57" t="s">
        <v>17</v>
      </c>
      <c r="K111" s="71" t="s">
        <v>168</v>
      </c>
      <c r="L111" s="70" t="s">
        <v>23</v>
      </c>
    </row>
    <row r="112" spans="1:12" ht="16.5" customHeight="1" x14ac:dyDescent="0.2">
      <c r="A112" s="69">
        <v>42</v>
      </c>
      <c r="B112" s="103" t="s">
        <v>153</v>
      </c>
      <c r="C112" s="76" t="s">
        <v>16</v>
      </c>
      <c r="D112" s="100" t="s">
        <v>166</v>
      </c>
      <c r="E112" s="44"/>
      <c r="F112" s="44"/>
      <c r="G112" s="44"/>
      <c r="H112" s="44"/>
      <c r="I112" s="58" t="s">
        <v>110</v>
      </c>
      <c r="J112" s="57" t="s">
        <v>17</v>
      </c>
      <c r="K112" s="67">
        <v>1.6497999999999999</v>
      </c>
      <c r="L112" s="70" t="s">
        <v>23</v>
      </c>
    </row>
    <row r="113" spans="1:12" ht="38.25" x14ac:dyDescent="0.2">
      <c r="A113" s="47"/>
      <c r="B113" s="105"/>
      <c r="C113" s="46"/>
      <c r="D113" s="102"/>
      <c r="E113" s="46"/>
      <c r="F113" s="46"/>
      <c r="G113" s="46"/>
      <c r="H113" s="46"/>
      <c r="I113" s="58" t="s">
        <v>112</v>
      </c>
      <c r="J113" s="57" t="s">
        <v>17</v>
      </c>
      <c r="K113" s="71" t="s">
        <v>169</v>
      </c>
      <c r="L113" s="70" t="s">
        <v>23</v>
      </c>
    </row>
    <row r="114" spans="1:12" ht="25.5" x14ac:dyDescent="0.2">
      <c r="A114" s="69">
        <v>43</v>
      </c>
      <c r="B114" s="103" t="s">
        <v>113</v>
      </c>
      <c r="C114" s="76" t="s">
        <v>30</v>
      </c>
      <c r="D114" s="75" t="s">
        <v>140</v>
      </c>
      <c r="E114" s="44"/>
      <c r="F114" s="44"/>
      <c r="G114" s="44"/>
      <c r="H114" s="44"/>
      <c r="I114" s="58" t="s">
        <v>114</v>
      </c>
      <c r="J114" s="57" t="s">
        <v>62</v>
      </c>
      <c r="K114" s="67">
        <v>0.1474</v>
      </c>
      <c r="L114" s="70" t="s">
        <v>23</v>
      </c>
    </row>
    <row r="115" spans="1:12" ht="37.5" customHeight="1" x14ac:dyDescent="0.2">
      <c r="A115" s="47"/>
      <c r="B115" s="105"/>
      <c r="C115" s="46"/>
      <c r="D115" s="46"/>
      <c r="E115" s="46"/>
      <c r="F115" s="46"/>
      <c r="G115" s="46"/>
      <c r="H115" s="46"/>
      <c r="I115" s="58" t="s">
        <v>115</v>
      </c>
      <c r="J115" s="57" t="s">
        <v>71</v>
      </c>
      <c r="K115" s="67">
        <v>2.31</v>
      </c>
      <c r="L115" s="70" t="s">
        <v>23</v>
      </c>
    </row>
    <row r="116" spans="1:12" ht="46.5" customHeight="1" x14ac:dyDescent="0.2">
      <c r="A116" s="65">
        <v>44</v>
      </c>
      <c r="B116" s="56" t="s">
        <v>49</v>
      </c>
      <c r="C116" s="57" t="s">
        <v>16</v>
      </c>
      <c r="D116" s="66" t="s">
        <v>141</v>
      </c>
      <c r="E116" s="58" t="s">
        <v>29</v>
      </c>
      <c r="F116" s="60" t="s">
        <v>14</v>
      </c>
      <c r="G116" s="63">
        <v>1.84</v>
      </c>
      <c r="H116" s="68" t="s">
        <v>22</v>
      </c>
      <c r="I116" s="43"/>
      <c r="J116" s="43"/>
      <c r="K116" s="43"/>
      <c r="L116" s="70" t="s">
        <v>23</v>
      </c>
    </row>
    <row r="117" spans="1:12" ht="27" customHeight="1" x14ac:dyDescent="0.2">
      <c r="A117" s="69">
        <v>45</v>
      </c>
      <c r="B117" s="103" t="s">
        <v>46</v>
      </c>
      <c r="C117" s="76" t="s">
        <v>16</v>
      </c>
      <c r="D117" s="75" t="s">
        <v>141</v>
      </c>
      <c r="E117" s="44"/>
      <c r="F117" s="44"/>
      <c r="G117" s="44"/>
      <c r="H117" s="44"/>
      <c r="I117" s="58" t="s">
        <v>42</v>
      </c>
      <c r="J117" s="57" t="s">
        <v>14</v>
      </c>
      <c r="K117" s="67">
        <v>4.1200000000000004E-3</v>
      </c>
      <c r="L117" s="70" t="s">
        <v>23</v>
      </c>
    </row>
    <row r="118" spans="1:12" ht="38.25" x14ac:dyDescent="0.2">
      <c r="A118" s="59"/>
      <c r="B118" s="105"/>
      <c r="C118" s="46"/>
      <c r="D118" s="46"/>
      <c r="E118" s="46"/>
      <c r="F118" s="46"/>
      <c r="G118" s="46"/>
      <c r="H118" s="46"/>
      <c r="I118" s="58" t="s">
        <v>70</v>
      </c>
      <c r="J118" s="60" t="s">
        <v>14</v>
      </c>
      <c r="K118" s="81">
        <f>2*0.34</f>
        <v>0.68</v>
      </c>
      <c r="L118" s="82" t="s">
        <v>23</v>
      </c>
    </row>
    <row r="119" spans="1:12" ht="25.5" x14ac:dyDescent="0.2">
      <c r="A119" s="69">
        <v>46</v>
      </c>
      <c r="B119" s="103" t="s">
        <v>43</v>
      </c>
      <c r="C119" s="76" t="s">
        <v>16</v>
      </c>
      <c r="D119" s="75" t="s">
        <v>141</v>
      </c>
      <c r="E119" s="44"/>
      <c r="F119" s="44"/>
      <c r="G119" s="44"/>
      <c r="H119" s="44"/>
      <c r="I119" s="58" t="s">
        <v>44</v>
      </c>
      <c r="J119" s="57" t="s">
        <v>3</v>
      </c>
      <c r="K119" s="67">
        <v>0.33600000000000002</v>
      </c>
      <c r="L119" s="70" t="s">
        <v>23</v>
      </c>
    </row>
    <row r="120" spans="1:12" x14ac:dyDescent="0.2">
      <c r="A120" s="50"/>
      <c r="B120" s="104"/>
      <c r="C120" s="45"/>
      <c r="D120" s="45"/>
      <c r="E120" s="45"/>
      <c r="F120" s="45"/>
      <c r="G120" s="45"/>
      <c r="H120" s="45"/>
      <c r="I120" s="58" t="s">
        <v>26</v>
      </c>
      <c r="J120" s="57" t="s">
        <v>17</v>
      </c>
      <c r="K120" s="67">
        <v>0.124</v>
      </c>
      <c r="L120" s="70" t="s">
        <v>23</v>
      </c>
    </row>
    <row r="121" spans="1:12" x14ac:dyDescent="0.2">
      <c r="A121" s="50"/>
      <c r="B121" s="104"/>
      <c r="C121" s="45"/>
      <c r="D121" s="45"/>
      <c r="E121" s="45"/>
      <c r="F121" s="45"/>
      <c r="G121" s="45"/>
      <c r="H121" s="45"/>
      <c r="I121" s="58" t="s">
        <v>68</v>
      </c>
      <c r="J121" s="57" t="s">
        <v>14</v>
      </c>
      <c r="K121" s="67">
        <v>1.2E-2</v>
      </c>
      <c r="L121" s="70" t="s">
        <v>23</v>
      </c>
    </row>
    <row r="122" spans="1:12" x14ac:dyDescent="0.2">
      <c r="A122" s="61"/>
      <c r="B122" s="104"/>
      <c r="C122" s="45"/>
      <c r="D122" s="45"/>
      <c r="E122" s="45"/>
      <c r="F122" s="45"/>
      <c r="G122" s="45"/>
      <c r="H122" s="45"/>
      <c r="I122" s="58" t="s">
        <v>45</v>
      </c>
      <c r="J122" s="57" t="s">
        <v>14</v>
      </c>
      <c r="K122" s="67">
        <v>8.0000000000000002E-3</v>
      </c>
      <c r="L122" s="70" t="s">
        <v>23</v>
      </c>
    </row>
    <row r="123" spans="1:12" ht="106.5" customHeight="1" x14ac:dyDescent="0.2">
      <c r="A123" s="59"/>
      <c r="B123" s="105"/>
      <c r="C123" s="46"/>
      <c r="D123" s="46"/>
      <c r="E123" s="46"/>
      <c r="F123" s="46"/>
      <c r="G123" s="46"/>
      <c r="H123" s="46"/>
      <c r="I123" s="58" t="s">
        <v>60</v>
      </c>
      <c r="J123" s="57" t="s">
        <v>14</v>
      </c>
      <c r="K123" s="67">
        <v>4.8000000000000001E-2</v>
      </c>
      <c r="L123" s="70" t="s">
        <v>23</v>
      </c>
    </row>
    <row r="124" spans="1:12" ht="26.25" customHeight="1" x14ac:dyDescent="0.2">
      <c r="A124" s="69">
        <v>47</v>
      </c>
      <c r="B124" s="103" t="s">
        <v>66</v>
      </c>
      <c r="C124" s="76" t="s">
        <v>16</v>
      </c>
      <c r="D124" s="75" t="s">
        <v>142</v>
      </c>
      <c r="E124" s="44"/>
      <c r="F124" s="44"/>
      <c r="G124" s="44"/>
      <c r="H124" s="44"/>
      <c r="I124" s="58" t="s">
        <v>44</v>
      </c>
      <c r="J124" s="57" t="s">
        <v>3</v>
      </c>
      <c r="K124" s="67">
        <v>0.77600000000000002</v>
      </c>
      <c r="L124" s="70" t="s">
        <v>23</v>
      </c>
    </row>
    <row r="125" spans="1:12" x14ac:dyDescent="0.2">
      <c r="A125" s="50"/>
      <c r="B125" s="104"/>
      <c r="C125" s="45"/>
      <c r="D125" s="45"/>
      <c r="E125" s="45"/>
      <c r="F125" s="45"/>
      <c r="G125" s="45"/>
      <c r="H125" s="45"/>
      <c r="I125" s="58" t="s">
        <v>45</v>
      </c>
      <c r="J125" s="57" t="s">
        <v>14</v>
      </c>
      <c r="K125" s="67">
        <v>1.9400000000000001E-2</v>
      </c>
      <c r="L125" s="70" t="s">
        <v>23</v>
      </c>
    </row>
    <row r="126" spans="1:12" x14ac:dyDescent="0.2">
      <c r="A126" s="61"/>
      <c r="B126" s="104"/>
      <c r="C126" s="45"/>
      <c r="D126" s="45"/>
      <c r="E126" s="45"/>
      <c r="F126" s="45"/>
      <c r="G126" s="45"/>
      <c r="H126" s="45"/>
      <c r="I126" s="58" t="s">
        <v>68</v>
      </c>
      <c r="J126" s="57" t="s">
        <v>14</v>
      </c>
      <c r="K126" s="67">
        <v>6.4990000000000006E-2</v>
      </c>
      <c r="L126" s="70" t="s">
        <v>23</v>
      </c>
    </row>
    <row r="127" spans="1:12" ht="102.75" customHeight="1" x14ac:dyDescent="0.2">
      <c r="A127" s="59"/>
      <c r="B127" s="105"/>
      <c r="C127" s="46"/>
      <c r="D127" s="46"/>
      <c r="E127" s="46"/>
      <c r="F127" s="46"/>
      <c r="G127" s="46"/>
      <c r="H127" s="46"/>
      <c r="I127" s="58" t="s">
        <v>60</v>
      </c>
      <c r="J127" s="57" t="s">
        <v>14</v>
      </c>
      <c r="K127" s="67">
        <v>4.0739999999999998E-2</v>
      </c>
      <c r="L127" s="70" t="s">
        <v>23</v>
      </c>
    </row>
    <row r="128" spans="1:12" ht="28.5" customHeight="1" x14ac:dyDescent="0.2">
      <c r="A128" s="69">
        <v>48</v>
      </c>
      <c r="B128" s="103" t="s">
        <v>69</v>
      </c>
      <c r="C128" s="78" t="s">
        <v>16</v>
      </c>
      <c r="D128" s="77" t="s">
        <v>143</v>
      </c>
      <c r="E128" s="44"/>
      <c r="F128" s="44"/>
      <c r="G128" s="44"/>
      <c r="H128" s="44"/>
      <c r="I128" s="58" t="s">
        <v>44</v>
      </c>
      <c r="J128" s="57" t="s">
        <v>3</v>
      </c>
      <c r="K128" s="67">
        <v>0.99199999999999999</v>
      </c>
      <c r="L128" s="70" t="s">
        <v>23</v>
      </c>
    </row>
    <row r="129" spans="1:12" ht="38.25" x14ac:dyDescent="0.2">
      <c r="A129" s="50"/>
      <c r="B129" s="104"/>
      <c r="C129" s="87"/>
      <c r="D129" s="87"/>
      <c r="E129" s="87"/>
      <c r="F129" s="87"/>
      <c r="G129" s="87"/>
      <c r="H129" s="87"/>
      <c r="I129" s="58" t="s">
        <v>67</v>
      </c>
      <c r="J129" s="57" t="s">
        <v>2</v>
      </c>
      <c r="K129" s="67">
        <v>2.728E-3</v>
      </c>
      <c r="L129" s="70" t="s">
        <v>23</v>
      </c>
    </row>
    <row r="130" spans="1:12" x14ac:dyDescent="0.2">
      <c r="A130" s="50"/>
      <c r="B130" s="104"/>
      <c r="C130" s="87"/>
      <c r="D130" s="87"/>
      <c r="E130" s="87"/>
      <c r="F130" s="87"/>
      <c r="G130" s="87"/>
      <c r="H130" s="87"/>
      <c r="I130" s="58" t="s">
        <v>45</v>
      </c>
      <c r="J130" s="57" t="s">
        <v>14</v>
      </c>
      <c r="K130" s="67">
        <v>1.24E-2</v>
      </c>
      <c r="L130" s="70" t="s">
        <v>23</v>
      </c>
    </row>
    <row r="131" spans="1:12" x14ac:dyDescent="0.2">
      <c r="A131" s="61"/>
      <c r="B131" s="104"/>
      <c r="C131" s="87"/>
      <c r="D131" s="87"/>
      <c r="E131" s="87"/>
      <c r="F131" s="87"/>
      <c r="G131" s="87"/>
      <c r="H131" s="87"/>
      <c r="I131" s="58" t="s">
        <v>68</v>
      </c>
      <c r="J131" s="57" t="s">
        <v>14</v>
      </c>
      <c r="K131" s="67">
        <v>4.1540000000000001E-2</v>
      </c>
      <c r="L131" s="70" t="s">
        <v>23</v>
      </c>
    </row>
    <row r="132" spans="1:12" ht="89.25" x14ac:dyDescent="0.2">
      <c r="A132" s="59"/>
      <c r="B132" s="88"/>
      <c r="C132" s="88"/>
      <c r="D132" s="88"/>
      <c r="E132" s="88"/>
      <c r="F132" s="88"/>
      <c r="G132" s="88"/>
      <c r="H132" s="88"/>
      <c r="I132" s="58" t="s">
        <v>60</v>
      </c>
      <c r="J132" s="57" t="s">
        <v>14</v>
      </c>
      <c r="K132" s="67">
        <v>2.64275E-2</v>
      </c>
      <c r="L132" s="70" t="s">
        <v>23</v>
      </c>
    </row>
    <row r="133" spans="1:12" ht="15.75" customHeight="1" x14ac:dyDescent="0.2">
      <c r="A133" s="69">
        <v>49</v>
      </c>
      <c r="B133" s="103" t="s">
        <v>116</v>
      </c>
      <c r="C133" s="76" t="s">
        <v>16</v>
      </c>
      <c r="D133" s="100" t="s">
        <v>144</v>
      </c>
      <c r="E133" s="44"/>
      <c r="F133" s="44"/>
      <c r="G133" s="44"/>
      <c r="H133" s="44"/>
      <c r="I133" s="58" t="s">
        <v>26</v>
      </c>
      <c r="J133" s="57" t="s">
        <v>17</v>
      </c>
      <c r="K133" s="67">
        <v>4.2999999999999997E-2</v>
      </c>
      <c r="L133" s="70" t="s">
        <v>23</v>
      </c>
    </row>
    <row r="134" spans="1:12" ht="15.75" customHeight="1" x14ac:dyDescent="0.2">
      <c r="A134" s="72"/>
      <c r="B134" s="104"/>
      <c r="C134" s="79"/>
      <c r="D134" s="101"/>
      <c r="E134" s="87"/>
      <c r="F134" s="87"/>
      <c r="G134" s="87"/>
      <c r="H134" s="87"/>
      <c r="I134" s="58" t="s">
        <v>76</v>
      </c>
      <c r="J134" s="57" t="s">
        <v>14</v>
      </c>
      <c r="K134" s="67">
        <v>6.8999999999999999E-3</v>
      </c>
      <c r="L134" s="70" t="s">
        <v>23</v>
      </c>
    </row>
    <row r="135" spans="1:12" ht="51" customHeight="1" x14ac:dyDescent="0.2">
      <c r="A135" s="47"/>
      <c r="B135" s="105"/>
      <c r="C135" s="46"/>
      <c r="D135" s="102"/>
      <c r="E135" s="46"/>
      <c r="F135" s="46"/>
      <c r="G135" s="46"/>
      <c r="H135" s="46"/>
      <c r="I135" s="58" t="s">
        <v>77</v>
      </c>
      <c r="J135" s="57" t="s">
        <v>14</v>
      </c>
      <c r="K135" s="67">
        <v>3.8270000000000001E-3</v>
      </c>
      <c r="L135" s="70" t="s">
        <v>23</v>
      </c>
    </row>
    <row r="136" spans="1:12" ht="13.5" customHeight="1" x14ac:dyDescent="0.2">
      <c r="A136" s="69">
        <v>50</v>
      </c>
      <c r="B136" s="103" t="s">
        <v>117</v>
      </c>
      <c r="C136" s="76" t="s">
        <v>16</v>
      </c>
      <c r="D136" s="100" t="s">
        <v>136</v>
      </c>
      <c r="E136" s="44"/>
      <c r="F136" s="44"/>
      <c r="G136" s="44"/>
      <c r="H136" s="44"/>
      <c r="I136" s="58" t="s">
        <v>26</v>
      </c>
      <c r="J136" s="57" t="s">
        <v>17</v>
      </c>
      <c r="K136" s="67">
        <v>1</v>
      </c>
      <c r="L136" s="70" t="s">
        <v>23</v>
      </c>
    </row>
    <row r="137" spans="1:12" ht="18.75" customHeight="1" x14ac:dyDescent="0.2">
      <c r="A137" s="47"/>
      <c r="B137" s="105"/>
      <c r="C137" s="46"/>
      <c r="D137" s="102"/>
      <c r="E137" s="46"/>
      <c r="F137" s="46"/>
      <c r="G137" s="46"/>
      <c r="H137" s="46"/>
      <c r="I137" s="58" t="s">
        <v>118</v>
      </c>
      <c r="J137" s="57" t="s">
        <v>17</v>
      </c>
      <c r="K137" s="67">
        <v>6.6</v>
      </c>
      <c r="L137" s="70" t="s">
        <v>23</v>
      </c>
    </row>
    <row r="138" spans="1:12" ht="16.5" customHeight="1" x14ac:dyDescent="0.2">
      <c r="A138" s="69">
        <v>51</v>
      </c>
      <c r="B138" s="103" t="s">
        <v>119</v>
      </c>
      <c r="C138" s="76" t="s">
        <v>16</v>
      </c>
      <c r="D138" s="100" t="s">
        <v>136</v>
      </c>
      <c r="E138" s="44"/>
      <c r="F138" s="44"/>
      <c r="G138" s="44"/>
      <c r="H138" s="44"/>
      <c r="I138" s="58" t="s">
        <v>26</v>
      </c>
      <c r="J138" s="57" t="s">
        <v>17</v>
      </c>
      <c r="K138" s="67">
        <v>0.02</v>
      </c>
      <c r="L138" s="70" t="s">
        <v>23</v>
      </c>
    </row>
    <row r="139" spans="1:12" x14ac:dyDescent="0.2">
      <c r="A139" s="50"/>
      <c r="B139" s="104"/>
      <c r="C139" s="45"/>
      <c r="D139" s="101"/>
      <c r="E139" s="45"/>
      <c r="F139" s="45"/>
      <c r="G139" s="45"/>
      <c r="H139" s="45"/>
      <c r="I139" s="58" t="s">
        <v>76</v>
      </c>
      <c r="J139" s="57" t="s">
        <v>14</v>
      </c>
      <c r="K139" s="67">
        <v>3.2200000000000002E-3</v>
      </c>
      <c r="L139" s="70" t="s">
        <v>23</v>
      </c>
    </row>
    <row r="140" spans="1:12" ht="52.5" customHeight="1" x14ac:dyDescent="0.2">
      <c r="A140" s="59"/>
      <c r="B140" s="105"/>
      <c r="C140" s="46"/>
      <c r="D140" s="102"/>
      <c r="E140" s="46"/>
      <c r="F140" s="46"/>
      <c r="G140" s="46"/>
      <c r="H140" s="46"/>
      <c r="I140" s="58" t="s">
        <v>77</v>
      </c>
      <c r="J140" s="57" t="s">
        <v>14</v>
      </c>
      <c r="K140" s="67">
        <v>1.8E-3</v>
      </c>
      <c r="L140" s="70" t="s">
        <v>23</v>
      </c>
    </row>
    <row r="141" spans="1:12" ht="38.25" x14ac:dyDescent="0.2">
      <c r="A141" s="65">
        <v>52</v>
      </c>
      <c r="B141" s="56" t="s">
        <v>151</v>
      </c>
      <c r="C141" s="57" t="s">
        <v>16</v>
      </c>
      <c r="D141" s="66" t="s">
        <v>145</v>
      </c>
      <c r="E141" s="42"/>
      <c r="F141" s="42"/>
      <c r="G141" s="42"/>
      <c r="H141" s="42"/>
      <c r="I141" s="43"/>
      <c r="J141" s="43"/>
      <c r="K141" s="43"/>
      <c r="L141" s="70"/>
    </row>
    <row r="142" spans="1:12" ht="38.25" x14ac:dyDescent="0.2">
      <c r="A142" s="65">
        <v>53</v>
      </c>
      <c r="B142" s="56" t="s">
        <v>72</v>
      </c>
      <c r="C142" s="57" t="s">
        <v>15</v>
      </c>
      <c r="D142" s="66" t="s">
        <v>146</v>
      </c>
      <c r="E142" s="83">
        <f>G107+G116</f>
        <v>5.8549999999999995</v>
      </c>
      <c r="F142" s="42"/>
      <c r="G142" s="42"/>
      <c r="H142" s="42"/>
      <c r="I142" s="43"/>
      <c r="J142" s="43"/>
      <c r="K142" s="43"/>
      <c r="L142" s="70"/>
    </row>
    <row r="143" spans="1:12" ht="38.25" x14ac:dyDescent="0.2">
      <c r="A143" s="65">
        <v>54</v>
      </c>
      <c r="B143" s="56" t="s">
        <v>73</v>
      </c>
      <c r="C143" s="57" t="s">
        <v>15</v>
      </c>
      <c r="D143" s="66" t="s">
        <v>146</v>
      </c>
      <c r="E143" s="42"/>
      <c r="F143" s="42"/>
      <c r="G143" s="42"/>
      <c r="H143" s="42"/>
      <c r="I143" s="43"/>
      <c r="J143" s="43"/>
      <c r="K143" s="43"/>
      <c r="L143" s="70"/>
    </row>
    <row r="144" spans="1:12" ht="39" customHeight="1" x14ac:dyDescent="0.2">
      <c r="A144" s="65">
        <v>55</v>
      </c>
      <c r="B144" s="56" t="s">
        <v>159</v>
      </c>
      <c r="C144" s="57" t="s">
        <v>74</v>
      </c>
      <c r="D144" s="66" t="s">
        <v>146</v>
      </c>
      <c r="E144" s="42"/>
      <c r="F144" s="42"/>
      <c r="G144" s="42"/>
      <c r="H144" s="42"/>
      <c r="I144" s="43"/>
      <c r="J144" s="43"/>
      <c r="K144" s="43"/>
      <c r="L144" s="70"/>
    </row>
    <row r="145" spans="1:12" ht="12.75" customHeight="1" x14ac:dyDescent="0.2">
      <c r="A145" s="109" t="s">
        <v>184</v>
      </c>
      <c r="B145" s="110"/>
      <c r="C145" s="110"/>
      <c r="D145" s="110"/>
      <c r="E145" s="110"/>
      <c r="F145" s="110"/>
      <c r="G145" s="110"/>
      <c r="H145" s="110"/>
      <c r="I145" s="110"/>
      <c r="J145" s="110"/>
      <c r="K145" s="110"/>
      <c r="L145" s="111"/>
    </row>
    <row r="146" spans="1:12" ht="30.75" customHeight="1" x14ac:dyDescent="0.2">
      <c r="A146" s="65">
        <v>56</v>
      </c>
      <c r="B146" s="56" t="s">
        <v>154</v>
      </c>
      <c r="C146" s="57" t="s">
        <v>30</v>
      </c>
      <c r="D146" s="66" t="s">
        <v>172</v>
      </c>
      <c r="E146" s="58" t="s">
        <v>29</v>
      </c>
      <c r="F146" s="60" t="s">
        <v>14</v>
      </c>
      <c r="G146" s="63">
        <f>16*0.04*0.03*2.4</f>
        <v>4.6079999999999996E-2</v>
      </c>
      <c r="H146" s="68" t="s">
        <v>22</v>
      </c>
      <c r="I146" s="43"/>
      <c r="J146" s="43"/>
      <c r="K146" s="43"/>
      <c r="L146" s="70"/>
    </row>
    <row r="147" spans="1:12" ht="25.5" x14ac:dyDescent="0.2">
      <c r="A147" s="65">
        <v>57</v>
      </c>
      <c r="B147" s="56" t="s">
        <v>194</v>
      </c>
      <c r="C147" s="57" t="s">
        <v>3</v>
      </c>
      <c r="D147" s="80">
        <v>16</v>
      </c>
      <c r="E147" s="42"/>
      <c r="F147" s="42"/>
      <c r="G147" s="42"/>
      <c r="H147" s="42"/>
      <c r="I147" s="43"/>
      <c r="J147" s="43"/>
      <c r="K147" s="43"/>
      <c r="L147" s="70"/>
    </row>
    <row r="148" spans="1:12" ht="25.5" x14ac:dyDescent="0.2">
      <c r="A148" s="65">
        <v>58</v>
      </c>
      <c r="B148" s="56" t="s">
        <v>50</v>
      </c>
      <c r="C148" s="57" t="s">
        <v>3</v>
      </c>
      <c r="D148" s="66">
        <v>16</v>
      </c>
      <c r="E148" s="42"/>
      <c r="F148" s="42"/>
      <c r="G148" s="42"/>
      <c r="H148" s="42"/>
      <c r="I148" s="43"/>
      <c r="J148" s="43"/>
      <c r="K148" s="43"/>
      <c r="L148" s="70"/>
    </row>
    <row r="149" spans="1:12" ht="51" x14ac:dyDescent="0.2">
      <c r="A149" s="65">
        <v>59</v>
      </c>
      <c r="B149" s="56" t="s">
        <v>51</v>
      </c>
      <c r="C149" s="57" t="s">
        <v>2</v>
      </c>
      <c r="D149" s="66" t="s">
        <v>173</v>
      </c>
      <c r="E149" s="42"/>
      <c r="F149" s="42"/>
      <c r="G149" s="42"/>
      <c r="H149" s="42"/>
      <c r="I149" s="58" t="s">
        <v>52</v>
      </c>
      <c r="J149" s="57" t="s">
        <v>17</v>
      </c>
      <c r="K149" s="71">
        <f>74.4192/2</f>
        <v>37.209600000000002</v>
      </c>
      <c r="L149" s="70" t="s">
        <v>23</v>
      </c>
    </row>
    <row r="150" spans="1:12" ht="63.75" x14ac:dyDescent="0.2">
      <c r="A150" s="65">
        <v>60</v>
      </c>
      <c r="B150" s="56" t="s">
        <v>63</v>
      </c>
      <c r="C150" s="57" t="s">
        <v>16</v>
      </c>
      <c r="D150" s="66" t="s">
        <v>187</v>
      </c>
      <c r="E150" s="42"/>
      <c r="F150" s="42"/>
      <c r="G150" s="42"/>
      <c r="H150" s="42"/>
      <c r="I150" s="58" t="s">
        <v>53</v>
      </c>
      <c r="J150" s="57" t="s">
        <v>17</v>
      </c>
      <c r="K150" s="67">
        <f>0.128/2</f>
        <v>6.4000000000000001E-2</v>
      </c>
      <c r="L150" s="70" t="s">
        <v>23</v>
      </c>
    </row>
    <row r="151" spans="1:12" ht="28.5" customHeight="1" x14ac:dyDescent="0.2">
      <c r="A151" s="69">
        <v>61</v>
      </c>
      <c r="B151" s="103" t="s">
        <v>64</v>
      </c>
      <c r="C151" s="78" t="s">
        <v>54</v>
      </c>
      <c r="D151" s="77" t="s">
        <v>186</v>
      </c>
      <c r="E151" s="44"/>
      <c r="F151" s="44"/>
      <c r="G151" s="44"/>
      <c r="H151" s="44"/>
      <c r="I151" s="58" t="s">
        <v>32</v>
      </c>
      <c r="J151" s="57" t="s">
        <v>31</v>
      </c>
      <c r="K151" s="67">
        <v>80</v>
      </c>
      <c r="L151" s="70" t="s">
        <v>23</v>
      </c>
    </row>
    <row r="152" spans="1:12" ht="51" x14ac:dyDescent="0.2">
      <c r="A152" s="59"/>
      <c r="B152" s="105"/>
      <c r="C152" s="88"/>
      <c r="D152" s="88"/>
      <c r="E152" s="88"/>
      <c r="F152" s="88"/>
      <c r="G152" s="88"/>
      <c r="H152" s="88"/>
      <c r="I152" s="58" t="s">
        <v>52</v>
      </c>
      <c r="J152" s="57" t="s">
        <v>17</v>
      </c>
      <c r="K152" s="67">
        <f>0.45152+0.4336</f>
        <v>0.88511999999999991</v>
      </c>
      <c r="L152" s="70" t="s">
        <v>23</v>
      </c>
    </row>
    <row r="153" spans="1:12" ht="12" customHeight="1" x14ac:dyDescent="0.2">
      <c r="A153" s="69">
        <v>62</v>
      </c>
      <c r="B153" s="103" t="s">
        <v>55</v>
      </c>
      <c r="C153" s="106" t="s">
        <v>56</v>
      </c>
      <c r="D153" s="100" t="s">
        <v>185</v>
      </c>
      <c r="E153" s="44"/>
      <c r="F153" s="44"/>
      <c r="G153" s="44"/>
      <c r="H153" s="44"/>
      <c r="I153" s="58" t="s">
        <v>57</v>
      </c>
      <c r="J153" s="57" t="s">
        <v>17</v>
      </c>
      <c r="K153" s="71">
        <v>40.32</v>
      </c>
      <c r="L153" s="70" t="s">
        <v>23</v>
      </c>
    </row>
    <row r="154" spans="1:12" ht="25.5" customHeight="1" x14ac:dyDescent="0.2">
      <c r="A154" s="72"/>
      <c r="B154" s="104"/>
      <c r="C154" s="108"/>
      <c r="D154" s="101"/>
      <c r="E154" s="87"/>
      <c r="F154" s="87"/>
      <c r="G154" s="87"/>
      <c r="H154" s="87"/>
      <c r="I154" s="58" t="s">
        <v>192</v>
      </c>
      <c r="J154" s="57" t="s">
        <v>17</v>
      </c>
      <c r="K154" s="71">
        <v>1.21</v>
      </c>
      <c r="L154" s="70" t="s">
        <v>23</v>
      </c>
    </row>
    <row r="155" spans="1:12" ht="15.75" customHeight="1" x14ac:dyDescent="0.2">
      <c r="A155" s="72"/>
      <c r="B155" s="104"/>
      <c r="C155" s="108"/>
      <c r="D155" s="101"/>
      <c r="E155" s="45"/>
      <c r="F155" s="45"/>
      <c r="G155" s="45"/>
      <c r="H155" s="45"/>
      <c r="I155" s="58" t="s">
        <v>58</v>
      </c>
      <c r="J155" s="57" t="s">
        <v>17</v>
      </c>
      <c r="K155" s="71">
        <v>23.68</v>
      </c>
      <c r="L155" s="70" t="s">
        <v>23</v>
      </c>
    </row>
    <row r="156" spans="1:12" ht="25.5" x14ac:dyDescent="0.2">
      <c r="A156" s="72"/>
      <c r="B156" s="104"/>
      <c r="C156" s="108"/>
      <c r="D156" s="101"/>
      <c r="E156" s="45"/>
      <c r="F156" s="45"/>
      <c r="G156" s="45"/>
      <c r="H156" s="45"/>
      <c r="I156" s="58" t="s">
        <v>193</v>
      </c>
      <c r="J156" s="57" t="s">
        <v>17</v>
      </c>
      <c r="K156" s="71">
        <v>0.23680000000000001</v>
      </c>
      <c r="L156" s="70" t="s">
        <v>23</v>
      </c>
    </row>
    <row r="157" spans="1:12" ht="25.5" x14ac:dyDescent="0.2">
      <c r="A157" s="72"/>
      <c r="B157" s="104"/>
      <c r="C157" s="108"/>
      <c r="D157" s="101"/>
      <c r="E157" s="87"/>
      <c r="F157" s="87"/>
      <c r="G157" s="87"/>
      <c r="H157" s="87"/>
      <c r="I157" s="94" t="s">
        <v>59</v>
      </c>
      <c r="J157" s="78" t="s">
        <v>17</v>
      </c>
      <c r="K157" s="95">
        <v>6.4</v>
      </c>
      <c r="L157" s="96" t="s">
        <v>23</v>
      </c>
    </row>
    <row r="158" spans="1:12" ht="38.25" x14ac:dyDescent="0.2">
      <c r="A158" s="65">
        <v>63</v>
      </c>
      <c r="B158" s="56" t="s">
        <v>72</v>
      </c>
      <c r="C158" s="57" t="s">
        <v>15</v>
      </c>
      <c r="D158" s="66">
        <v>4.5999999999999999E-2</v>
      </c>
      <c r="E158" s="83">
        <f>G123+G132</f>
        <v>0</v>
      </c>
      <c r="F158" s="42"/>
      <c r="G158" s="42"/>
      <c r="H158" s="42"/>
      <c r="I158" s="43"/>
      <c r="J158" s="43"/>
      <c r="K158" s="43"/>
      <c r="L158" s="70"/>
    </row>
    <row r="159" spans="1:12" ht="38.25" x14ac:dyDescent="0.2">
      <c r="A159" s="65">
        <v>64</v>
      </c>
      <c r="B159" s="56" t="s">
        <v>73</v>
      </c>
      <c r="C159" s="57" t="s">
        <v>15</v>
      </c>
      <c r="D159" s="66">
        <v>4.5999999999999999E-2</v>
      </c>
      <c r="E159" s="42"/>
      <c r="F159" s="42"/>
      <c r="G159" s="42"/>
      <c r="H159" s="42"/>
      <c r="I159" s="43"/>
      <c r="J159" s="43"/>
      <c r="K159" s="43"/>
      <c r="L159" s="70"/>
    </row>
    <row r="160" spans="1:12" ht="39" customHeight="1" x14ac:dyDescent="0.2">
      <c r="A160" s="65">
        <v>65</v>
      </c>
      <c r="B160" s="56" t="s">
        <v>159</v>
      </c>
      <c r="C160" s="57" t="s">
        <v>74</v>
      </c>
      <c r="D160" s="66">
        <v>4.5999999999999999E-2</v>
      </c>
      <c r="E160" s="42"/>
      <c r="F160" s="42"/>
      <c r="G160" s="42"/>
      <c r="H160" s="42"/>
      <c r="I160" s="43"/>
      <c r="J160" s="43"/>
      <c r="K160" s="43"/>
      <c r="L160" s="70"/>
    </row>
    <row r="161" spans="1:15" ht="12.75" customHeight="1" x14ac:dyDescent="0.2">
      <c r="A161" s="109" t="s">
        <v>188</v>
      </c>
      <c r="B161" s="110"/>
      <c r="C161" s="110"/>
      <c r="D161" s="110"/>
      <c r="E161" s="110"/>
      <c r="F161" s="110"/>
      <c r="G161" s="110"/>
      <c r="H161" s="110"/>
      <c r="I161" s="110"/>
      <c r="J161" s="110"/>
      <c r="K161" s="110"/>
      <c r="L161" s="111"/>
    </row>
    <row r="162" spans="1:15" ht="30.75" customHeight="1" x14ac:dyDescent="0.2">
      <c r="A162" s="65">
        <v>66</v>
      </c>
      <c r="B162" s="56" t="s">
        <v>194</v>
      </c>
      <c r="C162" s="57" t="s">
        <v>3</v>
      </c>
      <c r="D162" s="80">
        <v>45</v>
      </c>
      <c r="E162" s="42"/>
      <c r="F162" s="42"/>
      <c r="G162" s="42"/>
      <c r="H162" s="42"/>
      <c r="I162" s="43"/>
      <c r="J162" s="43"/>
      <c r="K162" s="43"/>
      <c r="L162" s="70"/>
    </row>
    <row r="163" spans="1:15" ht="14.25" customHeight="1" x14ac:dyDescent="0.2">
      <c r="A163" s="69">
        <v>67</v>
      </c>
      <c r="B163" s="103" t="s">
        <v>120</v>
      </c>
      <c r="C163" s="106" t="s">
        <v>16</v>
      </c>
      <c r="D163" s="100" t="s">
        <v>137</v>
      </c>
      <c r="E163" s="44"/>
      <c r="F163" s="44"/>
      <c r="G163" s="44"/>
      <c r="H163" s="44"/>
      <c r="I163" s="58" t="s">
        <v>26</v>
      </c>
      <c r="J163" s="57" t="s">
        <v>17</v>
      </c>
      <c r="K163" s="67">
        <v>2.25</v>
      </c>
      <c r="L163" s="70" t="s">
        <v>23</v>
      </c>
    </row>
    <row r="164" spans="1:15" x14ac:dyDescent="0.2">
      <c r="A164" s="47"/>
      <c r="B164" s="105"/>
      <c r="C164" s="107"/>
      <c r="D164" s="102"/>
      <c r="E164" s="46"/>
      <c r="F164" s="46"/>
      <c r="G164" s="46"/>
      <c r="H164" s="46"/>
      <c r="I164" s="58" t="s">
        <v>118</v>
      </c>
      <c r="J164" s="57" t="s">
        <v>17</v>
      </c>
      <c r="K164" s="67">
        <v>14.4</v>
      </c>
      <c r="L164" s="70" t="s">
        <v>23</v>
      </c>
    </row>
    <row r="165" spans="1:15" ht="28.5" customHeight="1" x14ac:dyDescent="0.2">
      <c r="A165" s="69">
        <v>68</v>
      </c>
      <c r="B165" s="103" t="s">
        <v>170</v>
      </c>
      <c r="C165" s="106" t="s">
        <v>16</v>
      </c>
      <c r="D165" s="100" t="s">
        <v>137</v>
      </c>
      <c r="E165" s="44"/>
      <c r="F165" s="44"/>
      <c r="G165" s="44"/>
      <c r="H165" s="44"/>
      <c r="I165" s="58" t="s">
        <v>122</v>
      </c>
      <c r="J165" s="57" t="s">
        <v>17</v>
      </c>
      <c r="K165" s="71" t="s">
        <v>155</v>
      </c>
      <c r="L165" s="70" t="s">
        <v>23</v>
      </c>
    </row>
    <row r="166" spans="1:15" x14ac:dyDescent="0.2">
      <c r="A166" s="47"/>
      <c r="B166" s="105"/>
      <c r="C166" s="107"/>
      <c r="D166" s="102"/>
      <c r="E166" s="46"/>
      <c r="F166" s="46"/>
      <c r="G166" s="46"/>
      <c r="H166" s="46"/>
      <c r="I166" s="58" t="s">
        <v>121</v>
      </c>
      <c r="J166" s="57" t="s">
        <v>14</v>
      </c>
      <c r="K166" s="67">
        <v>1.0349999999999999E-3</v>
      </c>
      <c r="L166" s="70" t="s">
        <v>23</v>
      </c>
    </row>
    <row r="167" spans="1:15" ht="11.25" customHeight="1" x14ac:dyDescent="0.2">
      <c r="A167" s="69">
        <v>69</v>
      </c>
      <c r="B167" s="103" t="s">
        <v>156</v>
      </c>
      <c r="C167" s="106" t="s">
        <v>16</v>
      </c>
      <c r="D167" s="100" t="s">
        <v>137</v>
      </c>
      <c r="E167" s="44"/>
      <c r="F167" s="44"/>
      <c r="G167" s="44"/>
      <c r="H167" s="44"/>
      <c r="I167" s="58" t="s">
        <v>110</v>
      </c>
      <c r="J167" s="57" t="s">
        <v>17</v>
      </c>
      <c r="K167" s="67">
        <v>2.0699999999999998</v>
      </c>
      <c r="L167" s="70" t="s">
        <v>23</v>
      </c>
    </row>
    <row r="168" spans="1:15" ht="38.25" x14ac:dyDescent="0.2">
      <c r="A168" s="47"/>
      <c r="B168" s="105"/>
      <c r="C168" s="107"/>
      <c r="D168" s="102"/>
      <c r="E168" s="46"/>
      <c r="F168" s="46"/>
      <c r="G168" s="46"/>
      <c r="H168" s="46"/>
      <c r="I168" s="58" t="s">
        <v>123</v>
      </c>
      <c r="J168" s="57" t="s">
        <v>17</v>
      </c>
      <c r="K168" s="71" t="s">
        <v>157</v>
      </c>
      <c r="L168" s="70" t="s">
        <v>23</v>
      </c>
    </row>
    <row r="169" spans="1:15" ht="25.5" customHeight="1" x14ac:dyDescent="0.2">
      <c r="A169" s="97">
        <v>70</v>
      </c>
      <c r="B169" s="103" t="s">
        <v>124</v>
      </c>
      <c r="C169" s="106" t="s">
        <v>16</v>
      </c>
      <c r="D169" s="100" t="s">
        <v>137</v>
      </c>
      <c r="E169" s="44"/>
      <c r="F169" s="44"/>
      <c r="G169" s="44"/>
      <c r="H169" s="44"/>
      <c r="I169" s="58" t="s">
        <v>125</v>
      </c>
      <c r="J169" s="57" t="s">
        <v>14</v>
      </c>
      <c r="K169" s="67">
        <v>2.1149999999999999E-2</v>
      </c>
      <c r="L169" s="70" t="s">
        <v>23</v>
      </c>
    </row>
    <row r="170" spans="1:15" x14ac:dyDescent="0.2">
      <c r="A170" s="98"/>
      <c r="B170" s="104"/>
      <c r="C170" s="108"/>
      <c r="D170" s="101"/>
      <c r="E170" s="45"/>
      <c r="F170" s="45"/>
      <c r="G170" s="45"/>
      <c r="H170" s="45"/>
      <c r="I170" s="58" t="s">
        <v>126</v>
      </c>
      <c r="J170" s="57" t="s">
        <v>3</v>
      </c>
      <c r="K170" s="67">
        <v>51.75</v>
      </c>
      <c r="L170" s="70" t="s">
        <v>23</v>
      </c>
    </row>
    <row r="171" spans="1:15" ht="20.25" customHeight="1" x14ac:dyDescent="0.2">
      <c r="A171" s="99"/>
      <c r="B171" s="105"/>
      <c r="C171" s="107"/>
      <c r="D171" s="102"/>
      <c r="E171" s="46"/>
      <c r="F171" s="46"/>
      <c r="G171" s="46"/>
      <c r="H171" s="46"/>
      <c r="I171" s="58" t="s">
        <v>127</v>
      </c>
      <c r="J171" s="57" t="s">
        <v>14</v>
      </c>
      <c r="K171" s="67">
        <v>5.6700000000000001E-4</v>
      </c>
      <c r="L171" s="70" t="s">
        <v>23</v>
      </c>
    </row>
    <row r="172" spans="1:15" ht="42" customHeight="1" x14ac:dyDescent="0.2">
      <c r="A172" s="131" t="s">
        <v>189</v>
      </c>
      <c r="B172" s="131"/>
      <c r="C172" s="131"/>
      <c r="D172" s="131"/>
      <c r="E172" s="131"/>
      <c r="F172" s="131"/>
      <c r="G172" s="131"/>
      <c r="H172" s="131"/>
      <c r="I172" s="131"/>
      <c r="J172" s="131"/>
      <c r="K172" s="131"/>
      <c r="L172" s="131"/>
      <c r="M172" s="48"/>
      <c r="N172" s="48"/>
      <c r="O172" s="48"/>
    </row>
    <row r="173" spans="1:15" hidden="1" x14ac:dyDescent="0.2"/>
    <row r="174" spans="1:15" ht="47.25" customHeight="1" x14ac:dyDescent="0.2">
      <c r="A174" s="132" t="s">
        <v>195</v>
      </c>
      <c r="B174" s="132"/>
      <c r="C174" s="132"/>
      <c r="D174" s="132"/>
      <c r="E174" s="132"/>
      <c r="F174" s="125" t="s">
        <v>196</v>
      </c>
      <c r="G174" s="125"/>
      <c r="H174" s="125"/>
      <c r="I174" s="125"/>
      <c r="J174" s="125"/>
      <c r="K174" s="125"/>
      <c r="L174" s="125"/>
      <c r="M174" s="48"/>
    </row>
    <row r="175" spans="1:15" ht="0.75" customHeight="1" x14ac:dyDescent="0.25">
      <c r="A175" s="62" t="s">
        <v>65</v>
      </c>
      <c r="B175" s="49"/>
      <c r="C175" s="49"/>
      <c r="D175" s="8"/>
      <c r="E175" s="8"/>
      <c r="F175" s="116"/>
      <c r="G175" s="116"/>
      <c r="H175" s="116"/>
      <c r="I175" s="116"/>
    </row>
    <row r="176" spans="1:15" ht="15" x14ac:dyDescent="0.25">
      <c r="A176" s="8"/>
      <c r="B176" s="8"/>
      <c r="C176" s="8"/>
      <c r="D176" s="8"/>
      <c r="E176" s="8"/>
      <c r="F176" s="116"/>
      <c r="G176" s="116"/>
      <c r="H176" s="116"/>
      <c r="I176" s="116"/>
    </row>
    <row r="177" spans="1:5" ht="15" x14ac:dyDescent="0.25">
      <c r="A177" s="8" t="s">
        <v>190</v>
      </c>
      <c r="B177" s="8"/>
      <c r="C177" s="8"/>
      <c r="D177" s="8" t="s">
        <v>191</v>
      </c>
      <c r="E177" s="8"/>
    </row>
    <row r="178" spans="1:5" ht="15" x14ac:dyDescent="0.25">
      <c r="A178" s="8"/>
      <c r="B178" s="8"/>
      <c r="C178" s="8"/>
      <c r="D178" s="8"/>
      <c r="E178" s="8"/>
    </row>
  </sheetData>
  <mergeCells count="83">
    <mergeCell ref="A174:E174"/>
    <mergeCell ref="B23:B27"/>
    <mergeCell ref="B18:B22"/>
    <mergeCell ref="B29:B30"/>
    <mergeCell ref="B31:B35"/>
    <mergeCell ref="C31:C35"/>
    <mergeCell ref="B151:B152"/>
    <mergeCell ref="B153:B157"/>
    <mergeCell ref="D153:D157"/>
    <mergeCell ref="C153:C157"/>
    <mergeCell ref="B48:B49"/>
    <mergeCell ref="D31:D35"/>
    <mergeCell ref="A39:L39"/>
    <mergeCell ref="B53:B56"/>
    <mergeCell ref="A102:L102"/>
    <mergeCell ref="A145:L145"/>
    <mergeCell ref="F175:I176"/>
    <mergeCell ref="A12:L12"/>
    <mergeCell ref="A3:C3"/>
    <mergeCell ref="I3:L3"/>
    <mergeCell ref="A7:L7"/>
    <mergeCell ref="A9:L9"/>
    <mergeCell ref="A10:L10"/>
    <mergeCell ref="A11:L11"/>
    <mergeCell ref="F174:L174"/>
    <mergeCell ref="I14:L14"/>
    <mergeCell ref="A14:A15"/>
    <mergeCell ref="B14:B15"/>
    <mergeCell ref="C14:D14"/>
    <mergeCell ref="E14:H14"/>
    <mergeCell ref="A172:L172"/>
    <mergeCell ref="A17:L17"/>
    <mergeCell ref="A161:L161"/>
    <mergeCell ref="B119:B123"/>
    <mergeCell ref="B124:B127"/>
    <mergeCell ref="B128:B131"/>
    <mergeCell ref="B133:B135"/>
    <mergeCell ref="D133:D135"/>
    <mergeCell ref="B136:B137"/>
    <mergeCell ref="D136:D137"/>
    <mergeCell ref="B138:B140"/>
    <mergeCell ref="D138:D140"/>
    <mergeCell ref="B40:B41"/>
    <mergeCell ref="B46:B47"/>
    <mergeCell ref="D46:D47"/>
    <mergeCell ref="B58:B60"/>
    <mergeCell ref="B61:B62"/>
    <mergeCell ref="C61:C62"/>
    <mergeCell ref="D61:D62"/>
    <mergeCell ref="B66:B68"/>
    <mergeCell ref="B71:B75"/>
    <mergeCell ref="D71:D75"/>
    <mergeCell ref="D58:D60"/>
    <mergeCell ref="D66:D68"/>
    <mergeCell ref="A79:L79"/>
    <mergeCell ref="B112:B113"/>
    <mergeCell ref="D112:D113"/>
    <mergeCell ref="B114:B115"/>
    <mergeCell ref="B117:B118"/>
    <mergeCell ref="B93:B95"/>
    <mergeCell ref="B104:B106"/>
    <mergeCell ref="C104:C106"/>
    <mergeCell ref="B110:B111"/>
    <mergeCell ref="C80:C82"/>
    <mergeCell ref="E80:E82"/>
    <mergeCell ref="B80:B82"/>
    <mergeCell ref="B85:B86"/>
    <mergeCell ref="B87:B91"/>
    <mergeCell ref="D87:D91"/>
    <mergeCell ref="E83:F83"/>
    <mergeCell ref="A169:A171"/>
    <mergeCell ref="D169:D171"/>
    <mergeCell ref="B169:B171"/>
    <mergeCell ref="D163:D164"/>
    <mergeCell ref="B163:B164"/>
    <mergeCell ref="B165:B166"/>
    <mergeCell ref="B167:B168"/>
    <mergeCell ref="D167:D168"/>
    <mergeCell ref="C167:C168"/>
    <mergeCell ref="D165:D166"/>
    <mergeCell ref="C163:C164"/>
    <mergeCell ref="C165:C166"/>
    <mergeCell ref="C169:C171"/>
  </mergeCells>
  <pageMargins left="0.31496062992125984" right="0.23622047244094491" top="0.31496062992125984" bottom="0.23622047244094491" header="0.31496062992125984" footer="0.19685039370078741"/>
  <pageSetup paperSize="9" scale="81" fitToHeight="10" orientation="landscape" horizontalDpi="300" verticalDpi="300" r:id="rId1"/>
  <rowBreaks count="1" manualBreakCount="1">
    <brk id="8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Юрышев Александр</cp:lastModifiedBy>
  <cp:lastPrinted>2022-09-05T01:23:51Z</cp:lastPrinted>
  <dcterms:created xsi:type="dcterms:W3CDTF">2002-02-11T05:58:42Z</dcterms:created>
  <dcterms:modified xsi:type="dcterms:W3CDTF">2022-09-12T01:21:05Z</dcterms:modified>
</cp:coreProperties>
</file>